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30" windowWidth="18660" windowHeight="7425"/>
  </bookViews>
  <sheets>
    <sheet name="INGOLD GPO-PAYBACK CALCULATOR" sheetId="2" r:id="rId1"/>
    <sheet name="Currency" sheetId="3" state="hidden" r:id="rId2"/>
  </sheets>
  <externalReferences>
    <externalReference r:id="rId3"/>
  </externalReferences>
  <definedNames>
    <definedName name="_s" localSheetId="1">Currency!$A$132</definedName>
    <definedName name="a" localSheetId="1">Currency!#REF!</definedName>
    <definedName name="b" localSheetId="1">Currency!$A$14</definedName>
    <definedName name="cdz" localSheetId="1">Currency!$A$33</definedName>
    <definedName name="CURRENCY">Currency!$A$2:$A$181</definedName>
    <definedName name="czk" localSheetId="1">Currency!$A$43</definedName>
    <definedName name="d" localSheetId="1">Currency!#REF!</definedName>
    <definedName name="dem" localSheetId="1">Currency!#REF!</definedName>
    <definedName name="_xlnm.Print_Area" localSheetId="1">Currency!#REF!</definedName>
    <definedName name="_xlnm.Print_Area" localSheetId="0">'INGOLD GPO-PAYBACK CALCULATOR'!$B$2:$R$103</definedName>
    <definedName name="e" localSheetId="1">Currency!#REF!</definedName>
    <definedName name="eur" localSheetId="1">Currency!$A$52</definedName>
    <definedName name="frf" localSheetId="1">Currency!#REF!</definedName>
    <definedName name="g" localSheetId="1">Currency!$A$55</definedName>
    <definedName name="h" localSheetId="1">Currency!$A$65</definedName>
    <definedName name="i" localSheetId="1">Currency!$A$71</definedName>
    <definedName name="j" localSheetId="1">Currency!$A$77</definedName>
    <definedName name="k" localSheetId="1">Currency!$A$80</definedName>
    <definedName name="l" localSheetId="1">Currency!$A$89</definedName>
    <definedName name="m" localSheetId="1">Currency!$A$98</definedName>
    <definedName name="mmk" localSheetId="1">Currency!$A$103</definedName>
    <definedName name="mtl" localSheetId="1">Currency!#REF!</definedName>
    <definedName name="mxn" localSheetId="1">Currency!$A$110</definedName>
    <definedName name="n" localSheetId="1">Currency!$A$113</definedName>
    <definedName name="o" localSheetId="1">Currency!$A$119</definedName>
    <definedName name="pen" localSheetId="1">Currency!$A$122</definedName>
    <definedName name="pln" localSheetId="1">Currency!$A$126</definedName>
    <definedName name="q" localSheetId="1">Currency!$A$128</definedName>
    <definedName name="t" localSheetId="1">Currency!$A$146</definedName>
    <definedName name="u" localSheetId="1">Currency!$A$156</definedName>
    <definedName name="uyu" localSheetId="1">Currency!$A$160</definedName>
    <definedName name="v" localSheetId="1">Currency!$A$162</definedName>
    <definedName name="w" localSheetId="1">Currency!$A$165</definedName>
    <definedName name="x" localSheetId="1">Currency!$A$166</definedName>
    <definedName name="y" localSheetId="1">Currency!$A$176</definedName>
    <definedName name="ziplist">[1]zipcode!$A$2:$G$43192</definedName>
  </definedNames>
  <calcPr calcId="144525"/>
</workbook>
</file>

<file path=xl/calcChain.xml><?xml version="1.0" encoding="utf-8"?>
<calcChain xmlns="http://schemas.openxmlformats.org/spreadsheetml/2006/main">
  <c r="Q65" i="2" l="1"/>
  <c r="P47" i="2"/>
  <c r="P49" i="2"/>
  <c r="P55" i="2"/>
  <c r="N47" i="2"/>
  <c r="N55" i="2"/>
  <c r="F30" i="2"/>
  <c r="J65" i="2"/>
  <c r="J63" i="2"/>
  <c r="J57" i="2"/>
  <c r="J55" i="2"/>
  <c r="J53" i="2"/>
  <c r="J51" i="2"/>
  <c r="J49" i="2"/>
  <c r="J47" i="2"/>
  <c r="Q63" i="2"/>
  <c r="Q59" i="2"/>
  <c r="Q57" i="2"/>
  <c r="Q55" i="2"/>
  <c r="Q51" i="2"/>
  <c r="Q49" i="2"/>
  <c r="Q47" i="2"/>
  <c r="P57" i="2"/>
  <c r="N57" i="2"/>
  <c r="N49" i="2"/>
  <c r="L30" i="2"/>
  <c r="Q67" i="2"/>
  <c r="N51" i="2" l="1"/>
  <c r="N59" i="2"/>
  <c r="P59" i="2"/>
  <c r="P51" i="2"/>
  <c r="K78" i="2" s="1"/>
  <c r="N63" i="2" l="1"/>
  <c r="J78" i="2"/>
  <c r="J79" i="2" s="1"/>
  <c r="J80" i="2" s="1"/>
  <c r="J81" i="2" s="1"/>
  <c r="J82" i="2" s="1"/>
  <c r="J83" i="2" s="1"/>
  <c r="J84" i="2" s="1"/>
  <c r="J85" i="2" s="1"/>
  <c r="O30" i="2" s="1"/>
  <c r="E30" i="2"/>
  <c r="K79" i="2"/>
  <c r="K80" i="2" s="1"/>
  <c r="K81" i="2" s="1"/>
  <c r="K82" i="2" s="1"/>
  <c r="K83" i="2" s="1"/>
  <c r="K84" i="2" s="1"/>
  <c r="K85" i="2" s="1"/>
  <c r="N67" i="2"/>
  <c r="K30" i="2" s="1"/>
  <c r="N65" i="2"/>
  <c r="P65" i="2"/>
  <c r="P63" i="2"/>
</calcChain>
</file>

<file path=xl/sharedStrings.xml><?xml version="1.0" encoding="utf-8"?>
<sst xmlns="http://schemas.openxmlformats.org/spreadsheetml/2006/main" count="444" uniqueCount="428">
  <si>
    <t xml:space="preserve">Enter Your Data Here </t>
  </si>
  <si>
    <t>Attention:</t>
  </si>
  <si>
    <t>Project Reference:</t>
  </si>
  <si>
    <t>Date:</t>
  </si>
  <si>
    <t>Company:</t>
  </si>
  <si>
    <t>Address:</t>
  </si>
  <si>
    <t>Fax:</t>
  </si>
  <si>
    <t>City/State:</t>
  </si>
  <si>
    <t>Prepared By:</t>
  </si>
  <si>
    <t>METTLER TOLEDO</t>
  </si>
  <si>
    <t>Service Charge per Hour</t>
  </si>
  <si>
    <t xml:space="preserve">Zip Code: </t>
  </si>
  <si>
    <t>Production Days per Year</t>
  </si>
  <si>
    <t>Zip Code:</t>
  </si>
  <si>
    <t>RFQ / Quote Number:</t>
  </si>
  <si>
    <t>No. of Maintenance Calls per Year</t>
  </si>
  <si>
    <t>System Price Initial Cost</t>
  </si>
  <si>
    <t>Total Yearly Maintenance Cost</t>
  </si>
  <si>
    <t>Gas Conditioning Initial Cost</t>
  </si>
  <si>
    <t>Results</t>
  </si>
  <si>
    <t>▼ ▼ ▼ ▼ ▼ ▼ ▼ ▼ ▼ ▼ ▼</t>
  </si>
  <si>
    <t>USD</t>
  </si>
  <si>
    <t>EUR</t>
  </si>
  <si>
    <t>AED</t>
  </si>
  <si>
    <t>United Arab Emirates Dirham</t>
  </si>
  <si>
    <t>AFA</t>
  </si>
  <si>
    <t>Afghani</t>
  </si>
  <si>
    <t>ALL</t>
  </si>
  <si>
    <t>Lek</t>
  </si>
  <si>
    <t>AMD</t>
  </si>
  <si>
    <t>Dram</t>
  </si>
  <si>
    <t>ANG</t>
  </si>
  <si>
    <t>Netherlands Antilles Guilder</t>
  </si>
  <si>
    <t>AOA</t>
  </si>
  <si>
    <t>Kwanza</t>
  </si>
  <si>
    <t>ARA</t>
  </si>
  <si>
    <t>Austral</t>
  </si>
  <si>
    <t>ARP</t>
  </si>
  <si>
    <t>Argentinian Peso</t>
  </si>
  <si>
    <t>ARS</t>
  </si>
  <si>
    <t>Argentinian Nuevo Peso</t>
  </si>
  <si>
    <t>AUD</t>
  </si>
  <si>
    <t>Australian Dollar</t>
  </si>
  <si>
    <t>AWG</t>
  </si>
  <si>
    <t>Aruban Guilder</t>
  </si>
  <si>
    <t>AZM</t>
  </si>
  <si>
    <t>Azerbaijani Manat</t>
  </si>
  <si>
    <t>BAM</t>
  </si>
  <si>
    <t>Convertible Mark</t>
  </si>
  <si>
    <t>BBD</t>
  </si>
  <si>
    <t>Barbados Dollar</t>
  </si>
  <si>
    <t>BDT</t>
  </si>
  <si>
    <t>Taka</t>
  </si>
  <si>
    <t>BGL</t>
  </si>
  <si>
    <t>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</si>
  <si>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</si>
  <si>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</si>
  <si>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</si>
  <si>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</si>
  <si>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</si>
  <si>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</si>
  <si>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</si>
  <si>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</si>
  <si>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</si>
  <si>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</si>
  <si>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BOP</t>
  </si>
  <si>
    <t>Bolivian Peso</t>
  </si>
  <si>
    <t>BRC</t>
  </si>
  <si>
    <t>Cruzeiro</t>
  </si>
  <si>
    <t>BRL</t>
  </si>
  <si>
    <t>Real</t>
  </si>
  <si>
    <t>BRR</t>
  </si>
  <si>
    <t>Cruzeiro Real</t>
  </si>
  <si>
    <t>BSD</t>
  </si>
  <si>
    <t>Bahamian Dollar</t>
  </si>
  <si>
    <t>BTN</t>
  </si>
  <si>
    <t>Ngultrum</t>
  </si>
  <si>
    <t>BWP</t>
  </si>
  <si>
    <t>Pula</t>
  </si>
  <si>
    <t>BYR</t>
  </si>
  <si>
    <t>Belarussian Rouble</t>
  </si>
  <si>
    <t>BZD</t>
  </si>
  <si>
    <t>Belize Dollar</t>
  </si>
  <si>
    <t>CAD</t>
  </si>
  <si>
    <t>Canadian Dollar</t>
  </si>
  <si>
    <t>CDZ</t>
  </si>
  <si>
    <t>New Zaïre</t>
  </si>
  <si>
    <t>CHF</t>
  </si>
  <si>
    <t>Swiss Franc</t>
  </si>
  <si>
    <t>CLF</t>
  </si>
  <si>
    <t>Unidades de Fomento</t>
  </si>
  <si>
    <t>CLP</t>
  </si>
  <si>
    <t>Chilean Peso</t>
  </si>
  <si>
    <t>CNY</t>
  </si>
  <si>
    <t>Yuan Renminbi</t>
  </si>
  <si>
    <t>COP</t>
  </si>
  <si>
    <t>Colombian Peso</t>
  </si>
  <si>
    <t>CRC</t>
  </si>
  <si>
    <t>Costa Rican Colón</t>
  </si>
  <si>
    <t>CSD</t>
  </si>
  <si>
    <t>Serbian Dinar</t>
  </si>
  <si>
    <t>CUP</t>
  </si>
  <si>
    <t>Cuban Peso</t>
  </si>
  <si>
    <t>CVE</t>
  </si>
  <si>
    <t>Escudo Caboverdiano</t>
  </si>
  <si>
    <t>CZK</t>
  </si>
  <si>
    <t>Czech Koruna</t>
  </si>
  <si>
    <t>DJF</t>
  </si>
  <si>
    <t>Djibouti Franc</t>
  </si>
  <si>
    <t>DKK</t>
  </si>
  <si>
    <t>Danish Krone</t>
  </si>
  <si>
    <t>DOP</t>
  </si>
  <si>
    <t>Dominican Republic Peso</t>
  </si>
  <si>
    <t>DZD</t>
  </si>
  <si>
    <t>Algerian Dinar</t>
  </si>
  <si>
    <t>EEK</t>
  </si>
  <si>
    <t>Kroon</t>
  </si>
  <si>
    <t>EGP</t>
  </si>
  <si>
    <t>Egyptian Pound</t>
  </si>
  <si>
    <t>ERN</t>
  </si>
  <si>
    <t>Eritrean Nakfa</t>
  </si>
  <si>
    <t>ETB</t>
  </si>
  <si>
    <t>Ethiopian Birr</t>
  </si>
  <si>
    <t>FJD</t>
  </si>
  <si>
    <t>Fiji Dollar</t>
  </si>
  <si>
    <t>FKP</t>
  </si>
  <si>
    <t>Falkland Pound</t>
  </si>
  <si>
    <t>GBP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</si>
  <si>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</si>
  <si>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</si>
  <si>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</si>
  <si>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</si>
  <si>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</si>
  <si>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</si>
  <si>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</si>
  <si>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</si>
  <si>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GNS</t>
  </si>
  <si>
    <t>Syli (also known as Guinea Franc)</t>
  </si>
  <si>
    <t>GQE</t>
  </si>
  <si>
    <t>Ekwele</t>
  </si>
  <si>
    <t>GTQ</t>
  </si>
  <si>
    <t>Quetzal</t>
  </si>
  <si>
    <t>GWP</t>
  </si>
  <si>
    <t>Guinea-Bissau Peso</t>
  </si>
  <si>
    <t>GYD</t>
  </si>
  <si>
    <t>Guyana Dollar</t>
  </si>
  <si>
    <t>HKD</t>
  </si>
  <si>
    <t>Hong Kong Dollar</t>
  </si>
  <si>
    <t>HNL</t>
  </si>
  <si>
    <t>Lempira</t>
  </si>
  <si>
    <t>HRD</t>
  </si>
  <si>
    <t>Croatian Dinar</t>
  </si>
  <si>
    <t>HRK</t>
  </si>
  <si>
    <t>Croatian Kuna</t>
  </si>
  <si>
    <t>HTG</t>
  </si>
  <si>
    <t>Gourde</t>
  </si>
  <si>
    <t>HUF</t>
  </si>
  <si>
    <t>Forint</t>
  </si>
  <si>
    <t>IDR</t>
  </si>
  <si>
    <t>Rupiah</t>
  </si>
  <si>
    <t>ILS</t>
  </si>
  <si>
    <t>Shekel</t>
  </si>
  <si>
    <t>INR</t>
  </si>
  <si>
    <t>Indian Rupee</t>
  </si>
  <si>
    <t>IQD</t>
  </si>
  <si>
    <t>Iraqi Dinar</t>
  </si>
  <si>
    <t>IRR</t>
  </si>
  <si>
    <t>Iranian Rial</t>
  </si>
  <si>
    <t>ISK</t>
  </si>
  <si>
    <t>Icelandic Króna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</si>
  <si>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</si>
  <si>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</si>
  <si>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</si>
  <si>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</si>
  <si>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</si>
  <si>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</si>
  <si>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</si>
  <si>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</si>
  <si>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</si>
  <si>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Kyrgyzstani Som</t>
  </si>
  <si>
    <t>KHR</t>
  </si>
  <si>
    <t>Riel</t>
  </si>
  <si>
    <t>KMF</t>
  </si>
  <si>
    <t>Comorian Franc</t>
  </si>
  <si>
    <t>KPW</t>
  </si>
  <si>
    <t>Democratic People's Republic of Korean Won</t>
  </si>
  <si>
    <t>KRW</t>
  </si>
  <si>
    <t>Republic of Korean 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</si>
  <si>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</si>
  <si>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</si>
  <si>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</si>
  <si>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</si>
  <si>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</si>
  <si>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</si>
  <si>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</si>
  <si>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</si>
  <si>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</si>
  <si>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</si>
  <si>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</si>
  <si>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Lankan Rupee</t>
  </si>
  <si>
    <t>LRD</t>
  </si>
  <si>
    <t>Liberian Dollar</t>
  </si>
  <si>
    <t>LSL</t>
  </si>
  <si>
    <t>Loti</t>
  </si>
  <si>
    <t>LSM</t>
  </si>
  <si>
    <t>Maloti</t>
  </si>
  <si>
    <t>LTL</t>
  </si>
  <si>
    <t>Litas</t>
  </si>
  <si>
    <t>LVL</t>
  </si>
  <si>
    <t>Lats</t>
  </si>
  <si>
    <t>LYD</t>
  </si>
  <si>
    <t>Libyan Dinar</t>
  </si>
  <si>
    <t>MAD</t>
  </si>
  <si>
    <t>Moroccan Dirham</t>
  </si>
  <si>
    <t>MDL</t>
  </si>
  <si>
    <t>Moldavian Leu</t>
  </si>
  <si>
    <t>MGF</t>
  </si>
  <si>
    <t>Malagasy Franc</t>
  </si>
  <si>
    <t>MKD</t>
  </si>
  <si>
    <t>Macedonian Dinar</t>
  </si>
  <si>
    <t>MLF</t>
  </si>
  <si>
    <t>Malian Franc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</si>
  <si>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</si>
  <si>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</si>
  <si>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</si>
  <si>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</si>
  <si>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</si>
  <si>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</si>
  <si>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</si>
  <si>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</si>
  <si>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</si>
  <si>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</si>
  <si>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</si>
  <si>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</si>
  <si>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</si>
  <si>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Malawian Kwacha</t>
  </si>
  <si>
    <t>MXN</t>
  </si>
  <si>
    <t>Mexican New Peso (replacement for Mexican Peso)</t>
  </si>
  <si>
    <t>MYR</t>
  </si>
  <si>
    <t>Ringgit (also known as Malaysian Dollar)</t>
  </si>
  <si>
    <t>MZM</t>
  </si>
  <si>
    <t>Metical</t>
  </si>
  <si>
    <t>NAD</t>
  </si>
  <si>
    <t>Namibian Dollar</t>
  </si>
  <si>
    <t>NGN</t>
  </si>
  <si>
    <t>Naira</t>
  </si>
  <si>
    <t>NIC</t>
  </si>
  <si>
    <t>Córdoba</t>
  </si>
  <si>
    <t>NOK</t>
  </si>
  <si>
    <t>Norwegian Krone</t>
  </si>
  <si>
    <t>NPR</t>
  </si>
  <si>
    <t>Nepalese Rupee</t>
  </si>
  <si>
    <t>NZD</t>
  </si>
  <si>
    <t>New Zealand Dollar</t>
  </si>
  <si>
    <t>OMR</t>
  </si>
  <si>
    <t>Omani Rial</t>
  </si>
  <si>
    <t>PAB</t>
  </si>
  <si>
    <t>Balboa</t>
  </si>
  <si>
    <t>PEI</t>
  </si>
  <si>
    <t>Inti</t>
  </si>
  <si>
    <t>PEN</t>
  </si>
  <si>
    <t>New Sol</t>
  </si>
  <si>
    <t>PGK</t>
  </si>
  <si>
    <t>Kina</t>
  </si>
  <si>
    <t>PHP</t>
  </si>
  <si>
    <t>Philippines Peso</t>
  </si>
  <si>
    <t>PKR</t>
  </si>
  <si>
    <t>Pakistani Rupee</t>
  </si>
  <si>
    <t>PLN</t>
  </si>
  <si>
    <t>New Zloty</t>
  </si>
  <si>
    <t>PYG</t>
  </si>
  <si>
    <t>Guarani</t>
  </si>
  <si>
    <t>QAR</t>
  </si>
  <si>
    <t>Qatari Riyal</t>
  </si>
  <si>
    <t>ROL</t>
  </si>
  <si>
    <t>Romanian Leu</t>
  </si>
  <si>
    <t>Russian Federation Rouble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</si>
  <si>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</si>
  <si>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</si>
  <si>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</si>
  <si>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</si>
  <si>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</si>
  <si>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</si>
  <si>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</si>
  <si>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</si>
  <si>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</si>
  <si>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</si>
  <si>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</si>
  <si>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</si>
  <si>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</si>
  <si>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</si>
  <si>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</si>
  <si>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St Helena Pound</t>
  </si>
  <si>
    <t>SLL</t>
  </si>
  <si>
    <t>Leone</t>
  </si>
  <si>
    <t>SOS</t>
  </si>
  <si>
    <t>Somali Shilling</t>
  </si>
  <si>
    <t>SRG</t>
  </si>
  <si>
    <t>Surinam Guilder</t>
  </si>
  <si>
    <t>STD</t>
  </si>
  <si>
    <t>Dobra</t>
  </si>
  <si>
    <t>SUR</t>
  </si>
  <si>
    <t>Union of Soviet Socialist Republics Rouble</t>
  </si>
  <si>
    <t>SYP</t>
  </si>
  <si>
    <t>Syrian Pound</t>
  </si>
  <si>
    <t>SZL</t>
  </si>
  <si>
    <t>Lilangeni</t>
  </si>
  <si>
    <t>THB</t>
  </si>
  <si>
    <t>Baht</t>
  </si>
  <si>
    <t>TJR</t>
  </si>
  <si>
    <t>Tajik Rouble</t>
  </si>
  <si>
    <t>TMM</t>
  </si>
  <si>
    <t>Turkmenistani Manat</t>
  </si>
  <si>
    <t>TND</t>
  </si>
  <si>
    <t>Tunisian Dinar</t>
  </si>
  <si>
    <t>TOP</t>
  </si>
  <si>
    <t>Pa'anga</t>
  </si>
  <si>
    <t>TPE</t>
  </si>
  <si>
    <t>Timorian Escudo</t>
  </si>
  <si>
    <t>TRY</t>
  </si>
  <si>
    <t>New Turkish Lira</t>
  </si>
  <si>
    <t>TTD</t>
  </si>
  <si>
    <t>Trinidad and Tobago Dollar</t>
  </si>
  <si>
    <t>TWD</t>
  </si>
  <si>
    <t>Taiwan Dollar</t>
  </si>
  <si>
    <t>TZS</t>
  </si>
  <si>
    <t>Tanzanian Shilling</t>
  </si>
  <si>
    <t>UAH</t>
  </si>
  <si>
    <t>Hryvna</t>
  </si>
  <si>
    <t>UAK</t>
  </si>
  <si>
    <t>Karbovanet</t>
  </si>
  <si>
    <t>UGS</t>
  </si>
  <si>
    <t>Ugandan Shilling</t>
  </si>
  <si>
    <t>United States Dollar</t>
  </si>
  <si>
    <t>UYU</t>
  </si>
  <si>
    <t>Uruguayan Peso</t>
  </si>
  <si>
    <t>UZS</t>
  </si>
  <si>
    <t>Uzbekistani Som</t>
  </si>
  <si>
    <t>VEF</t>
  </si>
  <si>
    <t>Bolivar Fuerte</t>
  </si>
  <si>
    <t>VND</t>
  </si>
  <si>
    <t>Viet Nam Dông</t>
  </si>
  <si>
    <t>VUV</t>
  </si>
  <si>
    <t>Vatu</t>
  </si>
  <si>
    <t>WST</t>
  </si>
  <si>
    <t>Tala</t>
  </si>
  <si>
    <t>XAF</t>
  </si>
  <si>
    <t>Franc de la Communauté financière africaine</t>
  </si>
  <si>
    <t>XAU</t>
  </si>
  <si>
    <t>Gold</t>
  </si>
  <si>
    <t>XBA</t>
  </si>
  <si>
    <t>European Composite Unit</t>
  </si>
  <si>
    <t>XBB</t>
  </si>
  <si>
    <t>European Monetary Unit</t>
  </si>
  <si>
    <t>XBC</t>
  </si>
  <si>
    <t>European Unit of Account 9</t>
  </si>
  <si>
    <t>XBD</t>
  </si>
  <si>
    <t>European Unit of Account 17</t>
  </si>
  <si>
    <t>XCD</t>
  </si>
  <si>
    <t>East Caribbean Dollar</t>
  </si>
  <si>
    <t>XDR</t>
  </si>
  <si>
    <t>International Monetary Fund Special Drawing Rights</t>
  </si>
  <si>
    <t>XOF</t>
  </si>
  <si>
    <t>West African Franc</t>
  </si>
  <si>
    <t>XPF</t>
  </si>
  <si>
    <t>Franc des Comptoirs français du Pacifique</t>
  </si>
  <si>
    <t>YDD</t>
  </si>
  <si>
    <t>South Yemeni Dinar</t>
  </si>
  <si>
    <t>YER</t>
  </si>
  <si>
    <t>Yemeni Riyal</t>
  </si>
  <si>
    <t>ZAL</t>
  </si>
  <si>
    <t>Rand (financial)</t>
  </si>
  <si>
    <t>ZAR</t>
  </si>
  <si>
    <t>Rand</t>
  </si>
  <si>
    <t>ZMK</t>
  </si>
  <si>
    <t>Zambian Kwacha</t>
  </si>
  <si>
    <t>ZWD</t>
  </si>
  <si>
    <t>Zimbabwe Dollar</t>
  </si>
  <si>
    <t>Total Initial Investment</t>
  </si>
  <si>
    <t>Number of Measurement Points</t>
  </si>
  <si>
    <t>Euro</t>
  </si>
  <si>
    <t>RUB</t>
  </si>
  <si>
    <t>Pound Sterling</t>
  </si>
  <si>
    <t>Currency</t>
  </si>
  <si>
    <t>Name</t>
  </si>
  <si>
    <t>Price of Spare Parts</t>
  </si>
  <si>
    <t>Phone:</t>
  </si>
  <si>
    <t>E-mail:</t>
  </si>
  <si>
    <t>Industriestrasse 61-75</t>
  </si>
  <si>
    <t xml:space="preserve">Mettler Toledo </t>
  </si>
  <si>
    <t>Im Hackacker 15</t>
  </si>
  <si>
    <t>D-12345</t>
  </si>
  <si>
    <t>Urdorf</t>
  </si>
  <si>
    <t>CH-8902</t>
  </si>
  <si>
    <t>123 456 789</t>
  </si>
  <si>
    <t>987 765 432</t>
  </si>
  <si>
    <t>Neubau Werk 72</t>
  </si>
  <si>
    <t>hi-77889-x</t>
  </si>
  <si>
    <t>Annual Maintenance Savings</t>
  </si>
  <si>
    <t>Yearly Service Charges</t>
  </si>
  <si>
    <t>Yearly Spare Parts Cost</t>
  </si>
  <si>
    <t>Service Duration in Minutes per Call</t>
  </si>
  <si>
    <t xml:space="preserve">incl. Annual Maintenance Savings </t>
  </si>
  <si>
    <t>▼ ▼ ▼ ▼ ▼ ▼ ▼ ▼ ▼ ▼ ▼ ▼</t>
  </si>
  <si>
    <t>Werk 70</t>
  </si>
  <si>
    <t xml:space="preserve">Sensor </t>
  </si>
  <si>
    <t>Housing</t>
  </si>
  <si>
    <t>Transmitter</t>
  </si>
  <si>
    <t xml:space="preserve"> Gas Conditioning</t>
  </si>
  <si>
    <t>Accessories</t>
  </si>
  <si>
    <t>Installation &amp; Start-up</t>
  </si>
  <si>
    <t>Lifetime 7 years</t>
  </si>
  <si>
    <t>TOTAL Cost first year</t>
  </si>
  <si>
    <t>yourcompany</t>
  </si>
  <si>
    <t>Your sales representation</t>
  </si>
  <si>
    <t>max.meier@yourcompany.com</t>
  </si>
  <si>
    <t>info@mtpro.com</t>
  </si>
  <si>
    <t>www.mt.com/O2-gas</t>
  </si>
  <si>
    <t xml:space="preserve">Cost Savings Overview </t>
  </si>
  <si>
    <t>Initial Investment</t>
  </si>
  <si>
    <t>TOTAL Costs</t>
  </si>
  <si>
    <t>+ Maintenance costs yr</t>
  </si>
  <si>
    <t>Select  Currency:</t>
  </si>
  <si>
    <t>Polarographic Gas Phase System Payback Calculator</t>
  </si>
  <si>
    <t>Costs per Measurement Point</t>
  </si>
  <si>
    <t>© Mettler-Toledo AG, Process Analytics 2011 v1.0</t>
  </si>
  <si>
    <t>Payback in %</t>
  </si>
  <si>
    <t>PARAMAGNETIC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</si>
</sst>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11"/>
      <name val="Arial"/>
    </font>
    <font>
      <b/>
      <u/>
      <sz val="11"/>
      <color indexed="12"/>
      <name val="Arial"/>
    </font>
    <font>
      <b/>
      <sz val="22"/>
      <color indexed="9"/>
      <name val="Arial"/>
    </font>
    <font>
      <sz val="10"/>
      <name val="Arial"/>
    </font>
    <font>
      <b/>
      <sz val="16"/>
      <name val="Arial"/>
    </font>
    <font>
      <sz val="16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vertAlign val="superscript"/>
      <sz val="8"/>
      <name val="Arial"/>
    </font>
    <font>
      <sz val="10"/>
      <name val="Arial"/>
    </font>
    <font>
      <b/>
      <i/>
      <u/>
      <sz val="10"/>
      <name val="Arial"/>
    </font>
    <font>
      <sz val="10"/>
      <name val="Arial"/>
    </font>
    <font>
      <i/>
      <sz val="12"/>
      <name val="Arial"/>
    </font>
    <font>
      <b/>
      <sz val="12"/>
      <color indexed="9"/>
      <name val="Arial"/>
    </font>
    <font>
      <sz val="12"/>
      <name val="Arial"/>
    </font>
    <font>
      <u/>
      <sz val="12"/>
      <name val="Arial"/>
    </font>
    <font>
      <b/>
      <u/>
      <sz val="12"/>
      <color indexed="10"/>
      <name val="Arial"/>
    </font>
    <font>
      <i/>
      <sz val="12"/>
      <color indexed="23"/>
      <name val="Arial"/>
    </font>
    <font>
      <i/>
      <vertAlign val="superscript"/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22"/>
      <color indexed="9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4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2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1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2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8" fillId="2" borderId="1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right" vertical="center"/>
    </xf>
    <xf numFmtId="1" fontId="5" fillId="2" borderId="0" xfId="0" applyNumberFormat="1" applyFont="1" applyFill="1" applyBorder="1" applyAlignment="1" applyProtection="1">
      <alignment vertical="center"/>
    </xf>
    <xf numFmtId="165" fontId="5" fillId="2" borderId="0" xfId="0" applyNumberFormat="1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right" vertical="center"/>
    </xf>
    <xf numFmtId="164" fontId="24" fillId="2" borderId="0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3" fontId="14" fillId="5" borderId="0" xfId="0" applyNumberFormat="1" applyFont="1" applyFill="1" applyBorder="1" applyAlignment="1" applyProtection="1">
      <alignment vertical="center"/>
    </xf>
    <xf numFmtId="3" fontId="14" fillId="4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4" fontId="2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right" vertical="center"/>
    </xf>
    <xf numFmtId="0" fontId="27" fillId="6" borderId="6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</xf>
    <xf numFmtId="1" fontId="27" fillId="6" borderId="6" xfId="0" applyNumberFormat="1" applyFont="1" applyFill="1" applyBorder="1" applyAlignment="1" applyProtection="1">
      <alignment vertical="center"/>
      <protection locked="0"/>
    </xf>
    <xf numFmtId="1" fontId="27" fillId="4" borderId="6" xfId="0" applyNumberFormat="1" applyFont="1" applyFill="1" applyBorder="1" applyAlignment="1" applyProtection="1">
      <alignment vertical="center"/>
      <protection locked="0"/>
    </xf>
    <xf numFmtId="0" fontId="27" fillId="2" borderId="8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" vertical="center"/>
    </xf>
    <xf numFmtId="3" fontId="27" fillId="6" borderId="6" xfId="0" applyNumberFormat="1" applyFont="1" applyFill="1" applyBorder="1" applyAlignment="1" applyProtection="1">
      <alignment vertical="center"/>
      <protection locked="0"/>
    </xf>
    <xf numFmtId="3" fontId="27" fillId="4" borderId="6" xfId="0" applyNumberFormat="1" applyFont="1" applyFill="1" applyBorder="1" applyAlignment="1" applyProtection="1">
      <alignment vertical="center"/>
      <protection locked="0"/>
    </xf>
    <xf numFmtId="3" fontId="27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27" fillId="2" borderId="1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2" borderId="0" xfId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3" fontId="14" fillId="3" borderId="6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right" vertical="center"/>
    </xf>
    <xf numFmtId="0" fontId="32" fillId="2" borderId="1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7" fillId="2" borderId="11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right" vertical="center"/>
    </xf>
    <xf numFmtId="0" fontId="2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27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11" xfId="1" applyFill="1" applyBorder="1" applyAlignment="1" applyProtection="1">
      <alignment horizontal="left" vertical="center"/>
      <protection locked="0"/>
    </xf>
    <xf numFmtId="0" fontId="33" fillId="0" borderId="1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/>
    </xf>
    <xf numFmtId="0" fontId="34" fillId="7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14" fontId="27" fillId="2" borderId="11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</xf>
    <xf numFmtId="9" fontId="14" fillId="3" borderId="12" xfId="0" applyNumberFormat="1" applyFont="1" applyFill="1" applyBorder="1" applyAlignment="1" applyProtection="1">
      <alignment horizontal="center" vertical="center"/>
    </xf>
    <xf numFmtId="9" fontId="14" fillId="3" borderId="13" xfId="0" applyNumberFormat="1" applyFont="1" applyFill="1" applyBorder="1" applyAlignment="1" applyProtection="1">
      <alignment horizontal="center" vertical="center"/>
    </xf>
    <xf numFmtId="9" fontId="14" fillId="3" borderId="14" xfId="0" applyNumberFormat="1" applyFont="1" applyFill="1" applyBorder="1" applyAlignment="1" applyProtection="1">
      <alignment horizontal="center" vertical="center"/>
    </xf>
    <xf numFmtId="9" fontId="6" fillId="2" borderId="0" xfId="2" applyFont="1" applyFill="1" applyBorder="1" applyAlignment="1" applyProtection="1">
      <alignment horizontal="center" vertical="center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'INGOLD GPO-PAYBACK CALCULATOR'!$J$76</c:f>
              <c:strCache>
                <c:ptCount val="1"/>
                <c:pt idx="0">
                  <c:v>METTLER TOLEDO</c:v>
                </c:pt>
              </c:strCache>
            </c:strRef>
          </c:tx>
          <c:val>
            <c:numRef>
              <c:f>'INGOLD GPO-PAYBACK CALCULATOR'!$J$79:$J$85</c:f>
              <c:numCache>
                <c:formatCode>#,##0</c:formatCode>
                <c:ptCount val="7"/>
                <c:pt idx="0">
                  <c:v>8200</c:v>
                </c:pt>
                <c:pt idx="1">
                  <c:v>8700</c:v>
                </c:pt>
                <c:pt idx="2">
                  <c:v>9200</c:v>
                </c:pt>
                <c:pt idx="3">
                  <c:v>9700</c:v>
                </c:pt>
                <c:pt idx="4">
                  <c:v>10200</c:v>
                </c:pt>
                <c:pt idx="5">
                  <c:v>10700</c:v>
                </c:pt>
                <c:pt idx="6">
                  <c:v>11200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'INGOLD GPO-PAYBACK CALCULATOR'!$K$76</c:f>
              <c:strCache>
                <c:ptCount val="1"/>
                <c:pt idx="0">
                  <c:v>PARAMAGNETIC</c:v>
                </c:pt>
              </c:strCache>
            </c:strRef>
          </c:tx>
          <c:val>
            <c:numRef>
              <c:f>'INGOLD GPO-PAYBACK CALCULATOR'!$K$79:$K$85</c:f>
              <c:numCache>
                <c:formatCode>#,##0</c:formatCode>
                <c:ptCount val="7"/>
                <c:pt idx="0">
                  <c:v>4000</c:v>
                </c:pt>
                <c:pt idx="1">
                  <c:v>8000</c:v>
                </c:pt>
                <c:pt idx="2">
                  <c:v>12000</c:v>
                </c:pt>
                <c:pt idx="3">
                  <c:v>16000</c:v>
                </c:pt>
                <c:pt idx="4">
                  <c:v>20000</c:v>
                </c:pt>
                <c:pt idx="5">
                  <c:v>24000</c:v>
                </c:pt>
                <c:pt idx="6">
                  <c:v>28000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60512"/>
        <c:axId val="107729664"/>
      </c:lineChart>
      <c:catAx>
        <c:axId val="10656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729664"/>
        <c:crosses val="autoZero"/>
        <c:auto val="1"/>
        <c:lblAlgn val="ctr"/>
        <c:lblOffset val="100"/>
        <c:noMultiLvlLbl val="0"/>
      </c:catAx>
      <c:valAx>
        <c:axId val="107729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56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30</xdr:row>
      <xdr:rowOff>115661</xdr:rowOff>
    </xdr:from>
    <xdr:to>
      <xdr:col>16</xdr:col>
      <xdr:colOff>571500</xdr:colOff>
      <xdr:row>32</xdr:row>
      <xdr:rowOff>115661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90500" y="5476875"/>
          <a:ext cx="10477500" cy="3129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99" mc:Ignorable="a14" a14:legacySpreadsheetColorIndex="6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Data Entry &amp; Results Calculation</a:t>
          </a:r>
        </a:p>
      </xdr:txBody>
    </xdr:sp>
    <xdr:clientData/>
  </xdr:twoCellAnchor>
  <xdr:twoCellAnchor>
    <xdr:from>
      <xdr:col>2</xdr:col>
      <xdr:colOff>0</xdr:colOff>
      <xdr:row>26</xdr:row>
      <xdr:rowOff>66675</xdr:rowOff>
    </xdr:from>
    <xdr:to>
      <xdr:col>17</xdr:col>
      <xdr:colOff>0</xdr:colOff>
      <xdr:row>28</xdr:row>
      <xdr:rowOff>66675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200025" y="4324350"/>
          <a:ext cx="102679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99" mc:Ignorable="a14" a14:legacySpreadsheetColorIndex="6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Summary Results </a:t>
          </a:r>
        </a:p>
      </xdr:txBody>
    </xdr:sp>
    <xdr:clientData/>
  </xdr:twoCellAnchor>
  <xdr:twoCellAnchor>
    <xdr:from>
      <xdr:col>1</xdr:col>
      <xdr:colOff>95249</xdr:colOff>
      <xdr:row>86</xdr:row>
      <xdr:rowOff>163286</xdr:rowOff>
    </xdr:from>
    <xdr:to>
      <xdr:col>16</xdr:col>
      <xdr:colOff>557893</xdr:colOff>
      <xdr:row>97</xdr:row>
      <xdr:rowOff>176892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13</xdr:col>
      <xdr:colOff>38100</xdr:colOff>
      <xdr:row>0</xdr:row>
      <xdr:rowOff>0</xdr:rowOff>
    </xdr:to>
    <xdr:pic>
      <xdr:nvPicPr>
        <xdr:cNvPr id="2049" name="Picture 1" descr="MT-bott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00"/>
        <a:stretch>
          <a:fillRect/>
        </a:stretch>
      </xdr:blipFill>
      <xdr:spPr bwMode="auto">
        <a:xfrm>
          <a:off x="7905750" y="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609600" y="0"/>
          <a:ext cx="970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99" mc:Ignorable="a14" a14:legacySpreadsheetColorIndex="6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Data Entry &amp; Results Calculation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609600" y="0"/>
          <a:ext cx="9705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99" mc:Ignorable="a14" a14:legacySpreadsheetColorIndex="6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Summary Results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s06s-web01/data/Service/Templates/Service%20Quote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Page"/>
      <sheetName val="Formula Page"/>
      <sheetName val="zipcode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mtpro.com" TargetMode="External"/><Relationship Id="rId2" Type="http://schemas.openxmlformats.org/officeDocument/2006/relationships/hyperlink" Target="mailto:max.meier@yourcompany.com" TargetMode="External"/><Relationship Id="rId1" Type="http://schemas.openxmlformats.org/officeDocument/2006/relationships/hyperlink" Target="http://www.mt.com/O2-ga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106"/>
  <sheetViews>
    <sheetView tabSelected="1" zoomScale="70" zoomScaleNormal="70" workbookViewId="0">
      <selection activeCell="I47" sqref="I47"/>
    </sheetView>
  </sheetViews>
  <sheetFormatPr baseColWidth="10" defaultColWidth="9.140625" defaultRowHeight="12.75" x14ac:dyDescent="0.2"/>
  <cols>
    <col min="1" max="1" width="1.5703125" style="10" customWidth="1"/>
    <col min="2" max="2" width="1.42578125" style="10" customWidth="1"/>
    <col min="3" max="3" width="10.7109375" style="10" customWidth="1"/>
    <col min="4" max="4" width="5.85546875" style="10" customWidth="1"/>
    <col min="5" max="5" width="17.7109375" style="10" customWidth="1"/>
    <col min="6" max="6" width="1.85546875" style="10" customWidth="1"/>
    <col min="7" max="7" width="11.42578125" style="10" customWidth="1"/>
    <col min="8" max="8" width="9.42578125" style="10" customWidth="1"/>
    <col min="9" max="9" width="11.42578125" style="10" customWidth="1"/>
    <col min="10" max="10" width="12.5703125" style="10" customWidth="1"/>
    <col min="11" max="11" width="13.7109375" style="10" customWidth="1"/>
    <col min="12" max="12" width="20.7109375" style="10" customWidth="1"/>
    <col min="13" max="13" width="2.7109375" style="10" customWidth="1"/>
    <col min="14" max="14" width="11.42578125" style="10" customWidth="1"/>
    <col min="15" max="15" width="10.7109375" style="10" customWidth="1"/>
    <col min="16" max="16" width="11.5703125" style="10" bestFit="1" customWidth="1"/>
    <col min="17" max="17" width="8.7109375" style="10" customWidth="1"/>
    <col min="18" max="18" width="1.5703125" style="9" customWidth="1"/>
    <col min="19" max="16384" width="9.140625" style="10"/>
  </cols>
  <sheetData>
    <row r="1" spans="2:18" s="4" customFormat="1" ht="10.5" customHeight="1" thickBot="1" x14ac:dyDescent="0.25">
      <c r="R1" s="3"/>
    </row>
    <row r="2" spans="2:18" s="4" customFormat="1" ht="7.5" customHeight="1" x14ac:dyDescent="0.2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2:18" s="21" customFormat="1" ht="12.75" customHeight="1" x14ac:dyDescent="0.2">
      <c r="B3" s="2"/>
      <c r="C3" s="148" t="s">
        <v>423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20"/>
    </row>
    <row r="4" spans="2:18" s="21" customFormat="1" ht="12.75" customHeight="1" x14ac:dyDescent="0.2">
      <c r="B4" s="22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20"/>
    </row>
    <row r="5" spans="2:18" s="21" customFormat="1" ht="12.75" customHeight="1" x14ac:dyDescent="0.2">
      <c r="B5" s="22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20"/>
    </row>
    <row r="6" spans="2:18" s="28" customFormat="1" ht="12" customHeight="1" x14ac:dyDescent="0.2">
      <c r="B6" s="22"/>
      <c r="C6" s="23"/>
      <c r="D6" s="24"/>
      <c r="E6" s="24"/>
      <c r="F6" s="23"/>
      <c r="G6" s="23"/>
      <c r="H6" s="23"/>
      <c r="I6" s="23"/>
      <c r="J6" s="23"/>
      <c r="K6" s="25"/>
      <c r="L6" s="26"/>
      <c r="M6" s="26"/>
      <c r="N6" s="25"/>
      <c r="O6" s="26"/>
      <c r="P6" s="25"/>
      <c r="Q6" s="26"/>
      <c r="R6" s="27"/>
    </row>
    <row r="7" spans="2:18" ht="12.75" customHeight="1" x14ac:dyDescent="0.2">
      <c r="B7" s="29"/>
      <c r="C7" s="137" t="s">
        <v>1</v>
      </c>
      <c r="D7" s="137"/>
      <c r="E7" s="133"/>
      <c r="F7" s="133"/>
      <c r="G7" s="133"/>
      <c r="H7" s="133"/>
      <c r="I7" s="106"/>
      <c r="J7" s="106"/>
      <c r="K7" s="109" t="s">
        <v>3</v>
      </c>
      <c r="L7" s="150">
        <v>40618</v>
      </c>
      <c r="M7" s="150"/>
      <c r="N7" s="150"/>
      <c r="O7" s="150"/>
      <c r="P7" s="150"/>
      <c r="Q7" s="150"/>
      <c r="R7" s="30"/>
    </row>
    <row r="8" spans="2:18" s="28" customFormat="1" ht="12" customHeight="1" x14ac:dyDescent="0.2">
      <c r="B8" s="31"/>
      <c r="C8" s="109"/>
      <c r="D8" s="112"/>
      <c r="E8" s="108"/>
      <c r="F8" s="89"/>
      <c r="G8" s="89"/>
      <c r="H8" s="89"/>
      <c r="I8" s="71"/>
      <c r="J8" s="71"/>
      <c r="K8" s="112"/>
      <c r="L8" s="89"/>
      <c r="M8" s="89"/>
      <c r="N8" s="89"/>
      <c r="O8" s="89"/>
      <c r="P8" s="89"/>
      <c r="Q8" s="90"/>
      <c r="R8" s="27"/>
    </row>
    <row r="9" spans="2:18" ht="12.75" customHeight="1" x14ac:dyDescent="0.2">
      <c r="B9" s="29"/>
      <c r="C9" s="137" t="s">
        <v>4</v>
      </c>
      <c r="D9" s="137"/>
      <c r="E9" s="133" t="s">
        <v>413</v>
      </c>
      <c r="F9" s="133"/>
      <c r="G9" s="133"/>
      <c r="H9" s="133"/>
      <c r="I9" s="71"/>
      <c r="J9" s="90"/>
      <c r="K9" s="109" t="s">
        <v>8</v>
      </c>
      <c r="L9" s="133" t="s">
        <v>414</v>
      </c>
      <c r="M9" s="133"/>
      <c r="N9" s="133"/>
      <c r="O9" s="133"/>
      <c r="P9" s="133"/>
      <c r="Q9" s="133"/>
      <c r="R9" s="30"/>
    </row>
    <row r="10" spans="2:18" s="28" customFormat="1" ht="12" customHeight="1" x14ac:dyDescent="0.2">
      <c r="B10" s="31"/>
      <c r="C10" s="109"/>
      <c r="D10" s="112"/>
      <c r="E10" s="108"/>
      <c r="F10" s="89"/>
      <c r="G10" s="89"/>
      <c r="H10" s="89"/>
      <c r="I10" s="71"/>
      <c r="J10" s="71"/>
      <c r="K10" s="112"/>
      <c r="L10" s="89"/>
      <c r="M10" s="89"/>
      <c r="N10" s="89"/>
      <c r="O10" s="89"/>
      <c r="P10" s="89"/>
      <c r="Q10" s="90"/>
      <c r="R10" s="27"/>
    </row>
    <row r="11" spans="2:18" ht="12.75" customHeight="1" x14ac:dyDescent="0.2">
      <c r="B11" s="29"/>
      <c r="C11" s="137" t="s">
        <v>5</v>
      </c>
      <c r="D11" s="137"/>
      <c r="E11" s="133" t="s">
        <v>388</v>
      </c>
      <c r="F11" s="133"/>
      <c r="G11" s="133"/>
      <c r="H11" s="133"/>
      <c r="I11" s="71"/>
      <c r="J11" s="106"/>
      <c r="K11" s="109" t="s">
        <v>5</v>
      </c>
      <c r="L11" s="133" t="s">
        <v>389</v>
      </c>
      <c r="M11" s="133"/>
      <c r="N11" s="133"/>
      <c r="O11" s="133"/>
      <c r="P11" s="133"/>
      <c r="Q11" s="133"/>
      <c r="R11" s="30"/>
    </row>
    <row r="12" spans="2:18" ht="12" customHeight="1" x14ac:dyDescent="0.2">
      <c r="B12" s="31"/>
      <c r="C12" s="112"/>
      <c r="D12" s="109"/>
      <c r="E12" s="89"/>
      <c r="F12" s="89"/>
      <c r="G12" s="89"/>
      <c r="H12" s="89"/>
      <c r="I12" s="71"/>
      <c r="J12" s="106"/>
      <c r="K12" s="112"/>
      <c r="L12" s="89"/>
      <c r="M12" s="89"/>
      <c r="N12" s="89"/>
      <c r="O12" s="89"/>
      <c r="P12" s="89"/>
      <c r="Q12" s="90"/>
      <c r="R12" s="30"/>
    </row>
    <row r="13" spans="2:18" ht="12.75" customHeight="1" x14ac:dyDescent="0.2">
      <c r="B13" s="31"/>
      <c r="C13" s="109"/>
      <c r="D13" s="109"/>
      <c r="E13" s="133" t="s">
        <v>404</v>
      </c>
      <c r="F13" s="133"/>
      <c r="G13" s="133"/>
      <c r="H13" s="133"/>
      <c r="I13" s="71"/>
      <c r="J13" s="106"/>
      <c r="K13" s="112"/>
      <c r="L13" s="133" t="s">
        <v>390</v>
      </c>
      <c r="M13" s="133"/>
      <c r="N13" s="133"/>
      <c r="O13" s="133"/>
      <c r="P13" s="133"/>
      <c r="Q13" s="133"/>
      <c r="R13" s="30"/>
    </row>
    <row r="14" spans="2:18" s="28" customFormat="1" ht="12" customHeight="1" x14ac:dyDescent="0.2">
      <c r="B14" s="31"/>
      <c r="C14" s="109"/>
      <c r="D14" s="112"/>
      <c r="E14" s="108"/>
      <c r="F14" s="89"/>
      <c r="G14" s="89"/>
      <c r="H14" s="89"/>
      <c r="I14" s="71"/>
      <c r="J14" s="71"/>
      <c r="K14" s="112"/>
      <c r="L14" s="89"/>
      <c r="M14" s="89"/>
      <c r="N14" s="89"/>
      <c r="O14" s="89"/>
      <c r="P14" s="89"/>
      <c r="Q14" s="90"/>
      <c r="R14" s="27"/>
    </row>
    <row r="15" spans="2:18" ht="12.75" customHeight="1" x14ac:dyDescent="0.2">
      <c r="B15" s="29"/>
      <c r="C15" s="137" t="s">
        <v>11</v>
      </c>
      <c r="D15" s="137"/>
      <c r="E15" s="133" t="s">
        <v>391</v>
      </c>
      <c r="F15" s="133"/>
      <c r="G15" s="133"/>
      <c r="H15" s="133"/>
      <c r="I15" s="71"/>
      <c r="J15" s="71"/>
      <c r="K15" s="109" t="s">
        <v>13</v>
      </c>
      <c r="L15" s="133" t="s">
        <v>393</v>
      </c>
      <c r="M15" s="133"/>
      <c r="N15" s="133"/>
      <c r="O15" s="133"/>
      <c r="P15" s="133"/>
      <c r="Q15" s="133"/>
      <c r="R15" s="30"/>
    </row>
    <row r="16" spans="2:18" ht="12" customHeight="1" x14ac:dyDescent="0.2">
      <c r="B16" s="31"/>
      <c r="C16" s="109"/>
      <c r="D16" s="112"/>
      <c r="E16" s="89"/>
      <c r="F16" s="89"/>
      <c r="G16" s="89"/>
      <c r="H16" s="89"/>
      <c r="I16" s="71"/>
      <c r="J16" s="106"/>
      <c r="K16" s="112"/>
      <c r="L16" s="89"/>
      <c r="M16" s="89"/>
      <c r="N16" s="89"/>
      <c r="O16" s="89"/>
      <c r="P16" s="89"/>
      <c r="Q16" s="90"/>
      <c r="R16" s="30"/>
    </row>
    <row r="17" spans="2:18" ht="12.75" customHeight="1" x14ac:dyDescent="0.2">
      <c r="B17" s="31"/>
      <c r="C17" s="137" t="s">
        <v>7</v>
      </c>
      <c r="D17" s="137"/>
      <c r="E17" s="133"/>
      <c r="F17" s="133"/>
      <c r="G17" s="133"/>
      <c r="H17" s="133"/>
      <c r="I17" s="71"/>
      <c r="J17" s="106"/>
      <c r="K17" s="109" t="s">
        <v>7</v>
      </c>
      <c r="L17" s="133" t="s">
        <v>392</v>
      </c>
      <c r="M17" s="133"/>
      <c r="N17" s="133"/>
      <c r="O17" s="133"/>
      <c r="P17" s="133"/>
      <c r="Q17" s="133"/>
      <c r="R17" s="30"/>
    </row>
    <row r="18" spans="2:18" ht="12" customHeight="1" x14ac:dyDescent="0.2">
      <c r="B18" s="31"/>
      <c r="C18" s="109"/>
      <c r="D18" s="112"/>
      <c r="E18" s="89"/>
      <c r="F18" s="89"/>
      <c r="G18" s="89"/>
      <c r="H18" s="89"/>
      <c r="I18" s="71"/>
      <c r="J18" s="106"/>
      <c r="K18" s="109"/>
      <c r="L18" s="89"/>
      <c r="M18" s="89"/>
      <c r="N18" s="89"/>
      <c r="O18" s="89"/>
      <c r="P18" s="89"/>
      <c r="Q18" s="90"/>
      <c r="R18" s="30"/>
    </row>
    <row r="19" spans="2:18" ht="12.75" customHeight="1" x14ac:dyDescent="0.2">
      <c r="B19" s="31"/>
      <c r="C19" s="137" t="s">
        <v>387</v>
      </c>
      <c r="D19" s="137"/>
      <c r="E19" s="144" t="s">
        <v>415</v>
      </c>
      <c r="F19" s="133"/>
      <c r="G19" s="133"/>
      <c r="H19" s="133"/>
      <c r="I19" s="71"/>
      <c r="J19" s="106"/>
      <c r="K19" s="109" t="s">
        <v>387</v>
      </c>
      <c r="L19" s="144" t="s">
        <v>416</v>
      </c>
      <c r="M19" s="133"/>
      <c r="N19" s="133"/>
      <c r="O19" s="133"/>
      <c r="P19" s="133"/>
      <c r="Q19" s="133"/>
      <c r="R19" s="30"/>
    </row>
    <row r="20" spans="2:18" ht="12" customHeight="1" x14ac:dyDescent="0.2">
      <c r="B20" s="31"/>
      <c r="C20" s="109"/>
      <c r="D20" s="112"/>
      <c r="E20" s="89"/>
      <c r="F20" s="89"/>
      <c r="G20" s="89"/>
      <c r="H20" s="89"/>
      <c r="I20" s="71"/>
      <c r="J20" s="106"/>
      <c r="K20" s="112"/>
      <c r="L20" s="89"/>
      <c r="M20" s="89"/>
      <c r="N20" s="89"/>
      <c r="O20" s="89"/>
      <c r="P20" s="89"/>
      <c r="Q20" s="90"/>
      <c r="R20" s="30"/>
    </row>
    <row r="21" spans="2:18" ht="12.75" customHeight="1" x14ac:dyDescent="0.2">
      <c r="B21" s="31"/>
      <c r="C21" s="137" t="s">
        <v>386</v>
      </c>
      <c r="D21" s="137"/>
      <c r="E21" s="133" t="s">
        <v>394</v>
      </c>
      <c r="F21" s="133"/>
      <c r="G21" s="133"/>
      <c r="H21" s="133"/>
      <c r="I21" s="71"/>
      <c r="J21" s="106"/>
      <c r="K21" s="109" t="s">
        <v>386</v>
      </c>
      <c r="L21" s="133" t="s">
        <v>395</v>
      </c>
      <c r="M21" s="133"/>
      <c r="N21" s="133"/>
      <c r="O21" s="133"/>
      <c r="P21" s="133"/>
      <c r="Q21" s="133"/>
      <c r="R21" s="30"/>
    </row>
    <row r="22" spans="2:18" ht="12" customHeight="1" x14ac:dyDescent="0.2">
      <c r="B22" s="31"/>
      <c r="C22" s="109"/>
      <c r="D22" s="112"/>
      <c r="E22" s="89"/>
      <c r="F22" s="89"/>
      <c r="G22" s="89"/>
      <c r="H22" s="89"/>
      <c r="I22" s="71"/>
      <c r="J22" s="106"/>
      <c r="K22" s="112"/>
      <c r="L22" s="89"/>
      <c r="M22" s="89"/>
      <c r="N22" s="89"/>
      <c r="O22" s="89"/>
      <c r="P22" s="89"/>
      <c r="Q22" s="90"/>
      <c r="R22" s="30"/>
    </row>
    <row r="23" spans="2:18" ht="12.75" customHeight="1" x14ac:dyDescent="0.2">
      <c r="B23" s="31"/>
      <c r="C23" s="137" t="s">
        <v>6</v>
      </c>
      <c r="D23" s="137"/>
      <c r="E23" s="133">
        <v>1234</v>
      </c>
      <c r="F23" s="133"/>
      <c r="G23" s="133"/>
      <c r="H23" s="133"/>
      <c r="I23" s="71"/>
      <c r="J23" s="106"/>
      <c r="K23" s="109" t="s">
        <v>6</v>
      </c>
      <c r="L23" s="133">
        <v>567890</v>
      </c>
      <c r="M23" s="133"/>
      <c r="N23" s="133"/>
      <c r="O23" s="133"/>
      <c r="P23" s="133"/>
      <c r="Q23" s="133"/>
      <c r="R23" s="30"/>
    </row>
    <row r="24" spans="2:18" ht="12" customHeight="1" x14ac:dyDescent="0.2">
      <c r="B24" s="31"/>
      <c r="C24" s="109"/>
      <c r="D24" s="112"/>
      <c r="E24" s="89"/>
      <c r="F24" s="89"/>
      <c r="G24" s="89"/>
      <c r="H24" s="89"/>
      <c r="I24" s="71"/>
      <c r="J24" s="106"/>
      <c r="K24" s="109"/>
      <c r="L24" s="89"/>
      <c r="M24" s="89"/>
      <c r="N24" s="89"/>
      <c r="O24" s="89"/>
      <c r="P24" s="89"/>
      <c r="Q24" s="90"/>
      <c r="R24" s="30"/>
    </row>
    <row r="25" spans="2:18" ht="32.25" customHeight="1" x14ac:dyDescent="0.2">
      <c r="B25" s="31"/>
      <c r="C25" s="143" t="s">
        <v>2</v>
      </c>
      <c r="D25" s="143"/>
      <c r="E25" s="138" t="s">
        <v>396</v>
      </c>
      <c r="F25" s="138"/>
      <c r="G25" s="138"/>
      <c r="H25" s="138"/>
      <c r="I25" s="98"/>
      <c r="J25" s="106"/>
      <c r="K25" s="110" t="s">
        <v>14</v>
      </c>
      <c r="L25" s="138" t="s">
        <v>397</v>
      </c>
      <c r="M25" s="138"/>
      <c r="N25" s="138"/>
      <c r="O25" s="138"/>
      <c r="P25" s="138"/>
      <c r="Q25" s="138"/>
      <c r="R25" s="30"/>
    </row>
    <row r="26" spans="2:18" ht="12" customHeight="1" x14ac:dyDescent="0.2">
      <c r="B26" s="31"/>
      <c r="C26" s="7"/>
      <c r="D26" s="32"/>
      <c r="E26" s="32"/>
      <c r="F26" s="32"/>
      <c r="G26" s="32"/>
      <c r="H26" s="7"/>
      <c r="I26" s="23"/>
      <c r="J26" s="7"/>
      <c r="K26" s="32"/>
      <c r="L26" s="7"/>
      <c r="M26" s="9"/>
      <c r="N26" s="7"/>
      <c r="O26" s="9"/>
      <c r="P26" s="32"/>
      <c r="Q26" s="9"/>
      <c r="R26" s="30"/>
    </row>
    <row r="27" spans="2:18" s="28" customFormat="1" ht="12.75" customHeight="1" x14ac:dyDescent="0.2">
      <c r="B27" s="31"/>
      <c r="C27" s="23"/>
      <c r="D27" s="23"/>
      <c r="E27" s="23"/>
      <c r="F27" s="23"/>
      <c r="G27" s="23"/>
      <c r="H27" s="23"/>
      <c r="I27" s="23"/>
      <c r="J27" s="23"/>
      <c r="K27" s="23"/>
      <c r="L27" s="26"/>
      <c r="M27" s="26"/>
      <c r="N27" s="26"/>
      <c r="O27" s="26"/>
      <c r="P27" s="26"/>
      <c r="Q27" s="26"/>
      <c r="R27" s="27"/>
    </row>
    <row r="28" spans="2:18" s="28" customFormat="1" ht="12.75" customHeight="1" x14ac:dyDescent="0.2"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6"/>
      <c r="M28" s="26"/>
      <c r="N28" s="26"/>
      <c r="O28" s="26"/>
      <c r="P28" s="26"/>
      <c r="Q28" s="26"/>
      <c r="R28" s="27"/>
    </row>
    <row r="29" spans="2:18" s="28" customFormat="1" ht="12.75" customHeight="1" x14ac:dyDescent="0.2"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6"/>
      <c r="M29" s="26"/>
      <c r="N29" s="26"/>
      <c r="O29" s="26"/>
      <c r="P29" s="26"/>
      <c r="Q29" s="26"/>
      <c r="R29" s="27"/>
    </row>
    <row r="30" spans="2:18" s="35" customFormat="1" ht="50.1" customHeight="1" x14ac:dyDescent="0.2">
      <c r="B30" s="29"/>
      <c r="C30" s="141" t="s">
        <v>419</v>
      </c>
      <c r="D30" s="142"/>
      <c r="E30" s="119">
        <f>$N$51</f>
        <v>7700</v>
      </c>
      <c r="F30" s="33" t="str">
        <f>E34</f>
        <v>USD</v>
      </c>
      <c r="G30" s="107"/>
      <c r="H30" s="151" t="s">
        <v>398</v>
      </c>
      <c r="I30" s="151"/>
      <c r="J30" s="151"/>
      <c r="K30" s="119">
        <f>N67</f>
        <v>3500</v>
      </c>
      <c r="L30" s="33" t="str">
        <f>E34</f>
        <v>USD</v>
      </c>
      <c r="M30" s="141" t="s">
        <v>426</v>
      </c>
      <c r="N30" s="151"/>
      <c r="O30" s="152">
        <f>(K85-J85)/K85</f>
        <v>0.6</v>
      </c>
      <c r="P30" s="153"/>
      <c r="Q30" s="154"/>
      <c r="R30" s="34"/>
    </row>
    <row r="31" spans="2:18" s="28" customFormat="1" ht="12" customHeight="1" x14ac:dyDescent="0.2">
      <c r="B31" s="36"/>
      <c r="C31" s="23"/>
      <c r="D31" s="23"/>
      <c r="E31" s="23"/>
      <c r="F31" s="23"/>
      <c r="G31" s="23"/>
      <c r="H31" s="23"/>
      <c r="I31" s="23"/>
      <c r="J31" s="23"/>
      <c r="K31" s="23"/>
      <c r="L31" s="26"/>
      <c r="M31" s="26"/>
      <c r="N31" s="26"/>
      <c r="O31" s="26"/>
      <c r="P31" s="26"/>
      <c r="Q31" s="26"/>
      <c r="R31" s="27"/>
    </row>
    <row r="32" spans="2:18" s="28" customFormat="1" x14ac:dyDescent="0.2"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2:18" s="28" customFormat="1" ht="12.75" customHeight="1" x14ac:dyDescent="0.2"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4" spans="2:18" ht="12.75" customHeight="1" x14ac:dyDescent="0.2">
      <c r="B34" s="29"/>
      <c r="C34" s="118" t="s">
        <v>422</v>
      </c>
      <c r="D34" s="9"/>
      <c r="E34" s="66" t="s">
        <v>21</v>
      </c>
      <c r="F34" s="9"/>
      <c r="G34" s="140" t="s">
        <v>0</v>
      </c>
      <c r="H34" s="140"/>
      <c r="I34" s="140"/>
      <c r="J34" s="9"/>
      <c r="K34" s="9"/>
      <c r="L34" s="9"/>
      <c r="M34" s="9"/>
      <c r="N34" s="140" t="s">
        <v>19</v>
      </c>
      <c r="O34" s="140"/>
      <c r="P34" s="140"/>
      <c r="Q34" s="140"/>
      <c r="R34" s="30"/>
    </row>
    <row r="35" spans="2:18" ht="12.75" customHeight="1" x14ac:dyDescent="0.2">
      <c r="B35" s="31"/>
      <c r="C35" s="9"/>
      <c r="D35" s="9"/>
      <c r="E35" s="9"/>
      <c r="F35" s="9"/>
      <c r="G35" s="155" t="s">
        <v>20</v>
      </c>
      <c r="H35" s="155"/>
      <c r="I35" s="155"/>
      <c r="J35" s="9"/>
      <c r="K35" s="9"/>
      <c r="L35" s="9"/>
      <c r="M35" s="9"/>
      <c r="N35" s="139" t="s">
        <v>403</v>
      </c>
      <c r="O35" s="139"/>
      <c r="P35" s="139"/>
      <c r="Q35" s="139"/>
      <c r="R35" s="30"/>
    </row>
    <row r="36" spans="2:18" ht="12" customHeight="1" x14ac:dyDescent="0.2">
      <c r="B36" s="31"/>
      <c r="C36" s="9"/>
      <c r="D36" s="9"/>
      <c r="E36" s="9"/>
      <c r="F36" s="9"/>
      <c r="G36" s="9"/>
      <c r="H36" s="9"/>
      <c r="I36" s="9"/>
      <c r="J36" s="9"/>
      <c r="K36" s="9"/>
      <c r="L36" s="11"/>
      <c r="M36" s="9"/>
      <c r="N36" s="9"/>
      <c r="O36" s="9"/>
      <c r="P36" s="9"/>
      <c r="Q36" s="9"/>
      <c r="R36" s="30"/>
    </row>
    <row r="37" spans="2:18" s="40" customFormat="1" ht="12.75" customHeight="1" x14ac:dyDescent="0.2">
      <c r="B37" s="31"/>
      <c r="C37" s="9"/>
      <c r="D37" s="9"/>
      <c r="E37" s="9"/>
      <c r="F37" s="9"/>
      <c r="G37" s="71" t="s">
        <v>9</v>
      </c>
      <c r="H37" s="37"/>
      <c r="I37" s="129" t="s">
        <v>427</v>
      </c>
      <c r="J37" s="37"/>
      <c r="K37" s="37"/>
      <c r="L37" s="38"/>
      <c r="M37" s="37"/>
      <c r="N37" s="83" t="s">
        <v>9</v>
      </c>
      <c r="O37" s="77"/>
      <c r="P37" s="129" t="s">
        <v>427</v>
      </c>
      <c r="Q37" s="37"/>
      <c r="R37" s="39"/>
    </row>
    <row r="38" spans="2:18" s="40" customFormat="1" ht="7.5" customHeight="1" x14ac:dyDescent="0.2"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9"/>
    </row>
    <row r="39" spans="2:18" s="40" customFormat="1" ht="15" x14ac:dyDescent="0.2">
      <c r="B39" s="41"/>
      <c r="C39" s="89"/>
      <c r="D39" s="90"/>
      <c r="E39" s="91" t="s">
        <v>379</v>
      </c>
      <c r="F39" s="90"/>
      <c r="G39" s="92">
        <v>1</v>
      </c>
      <c r="H39" s="90"/>
      <c r="I39" s="93">
        <v>1</v>
      </c>
      <c r="J39" s="90"/>
      <c r="K39" s="37"/>
      <c r="L39" s="37"/>
      <c r="M39" s="37"/>
      <c r="N39" s="37"/>
      <c r="O39" s="37"/>
      <c r="P39" s="37"/>
      <c r="Q39" s="37"/>
      <c r="R39" s="39"/>
    </row>
    <row r="40" spans="2:18" s="40" customFormat="1" ht="3.95" customHeight="1" x14ac:dyDescent="0.2">
      <c r="B40" s="41"/>
      <c r="C40" s="90"/>
      <c r="D40" s="90"/>
      <c r="E40" s="90"/>
      <c r="F40" s="90"/>
      <c r="G40" s="90"/>
      <c r="H40" s="90"/>
      <c r="I40" s="90"/>
      <c r="J40" s="90"/>
      <c r="K40" s="37"/>
      <c r="L40" s="37"/>
      <c r="M40" s="37"/>
      <c r="N40" s="37"/>
      <c r="O40" s="37"/>
      <c r="P40" s="37"/>
      <c r="Q40" s="37"/>
      <c r="R40" s="39"/>
    </row>
    <row r="41" spans="2:18" s="44" customFormat="1" ht="15.75" x14ac:dyDescent="0.2">
      <c r="B41" s="41"/>
      <c r="C41" s="94"/>
      <c r="D41" s="90"/>
      <c r="E41" s="91" t="s">
        <v>12</v>
      </c>
      <c r="F41" s="90"/>
      <c r="G41" s="95">
        <v>350</v>
      </c>
      <c r="H41" s="90"/>
      <c r="I41" s="96">
        <v>350</v>
      </c>
      <c r="J41" s="90"/>
      <c r="K41" s="42"/>
      <c r="L41" s="42"/>
      <c r="M41" s="42"/>
      <c r="N41" s="42"/>
      <c r="O41" s="42"/>
      <c r="P41" s="42"/>
      <c r="Q41" s="42"/>
      <c r="R41" s="43"/>
    </row>
    <row r="42" spans="2:18" s="44" customFormat="1" ht="4.5" customHeight="1" x14ac:dyDescent="0.2">
      <c r="B42" s="45"/>
      <c r="C42" s="94"/>
      <c r="D42" s="90"/>
      <c r="E42" s="90"/>
      <c r="F42" s="90"/>
      <c r="G42" s="90"/>
      <c r="H42" s="90"/>
      <c r="I42" s="90"/>
      <c r="J42" s="90"/>
      <c r="K42" s="42"/>
      <c r="L42" s="42"/>
      <c r="M42" s="42"/>
      <c r="N42" s="42"/>
      <c r="O42" s="42"/>
      <c r="P42" s="42"/>
      <c r="Q42" s="42"/>
      <c r="R42" s="43"/>
    </row>
    <row r="43" spans="2:18" s="48" customFormat="1" ht="3.75" customHeight="1" x14ac:dyDescent="0.2">
      <c r="B43" s="45"/>
      <c r="C43" s="135" t="s">
        <v>424</v>
      </c>
      <c r="D43" s="136"/>
      <c r="E43" s="136"/>
      <c r="F43" s="90"/>
      <c r="G43" s="90"/>
      <c r="H43" s="90"/>
      <c r="I43" s="90"/>
      <c r="J43" s="90"/>
      <c r="K43" s="46"/>
      <c r="L43" s="46"/>
      <c r="M43" s="46"/>
      <c r="N43" s="46"/>
      <c r="O43" s="46"/>
      <c r="P43" s="46"/>
      <c r="Q43" s="46"/>
      <c r="R43" s="47"/>
    </row>
    <row r="44" spans="2:18" s="48" customFormat="1" ht="1.5" customHeight="1" thickBot="1" x14ac:dyDescent="0.25">
      <c r="B44" s="49"/>
      <c r="C44" s="136"/>
      <c r="D44" s="136"/>
      <c r="E44" s="136"/>
      <c r="F44" s="90"/>
      <c r="G44" s="97"/>
      <c r="H44" s="97"/>
      <c r="I44" s="97"/>
      <c r="J44" s="90"/>
      <c r="K44" s="46"/>
      <c r="L44" s="46"/>
      <c r="M44" s="46"/>
      <c r="N44" s="46"/>
      <c r="O44" s="46"/>
      <c r="P44" s="46"/>
      <c r="Q44" s="46"/>
      <c r="R44" s="47"/>
    </row>
    <row r="45" spans="2:18" s="48" customFormat="1" ht="6" customHeight="1" x14ac:dyDescent="0.2">
      <c r="B45" s="49"/>
      <c r="C45" s="136"/>
      <c r="D45" s="136"/>
      <c r="E45" s="136"/>
      <c r="F45" s="90"/>
      <c r="G45" s="134"/>
      <c r="H45" s="134"/>
      <c r="I45" s="134"/>
      <c r="J45" s="90"/>
      <c r="K45" s="46"/>
      <c r="L45" s="46"/>
      <c r="M45" s="46"/>
      <c r="N45" s="46"/>
      <c r="O45" s="46"/>
      <c r="P45" s="46"/>
      <c r="Q45" s="46"/>
      <c r="R45" s="47"/>
    </row>
    <row r="46" spans="2:18" s="44" customFormat="1" ht="3.95" customHeight="1" x14ac:dyDescent="0.2">
      <c r="B46" s="49"/>
      <c r="C46" s="94"/>
      <c r="D46" s="90"/>
      <c r="E46" s="90"/>
      <c r="F46" s="90"/>
      <c r="G46" s="90"/>
      <c r="H46" s="90"/>
      <c r="I46" s="90"/>
      <c r="J46" s="90"/>
      <c r="K46" s="42"/>
      <c r="L46" s="42"/>
      <c r="M46" s="42"/>
      <c r="N46" s="42"/>
      <c r="O46" s="42"/>
      <c r="P46" s="42"/>
      <c r="Q46" s="42"/>
      <c r="R46" s="43"/>
    </row>
    <row r="47" spans="2:18" s="44" customFormat="1" ht="13.5" customHeight="1" x14ac:dyDescent="0.2">
      <c r="B47" s="45"/>
      <c r="C47" s="90"/>
      <c r="D47" s="90"/>
      <c r="E47" s="91" t="s">
        <v>405</v>
      </c>
      <c r="F47" s="90"/>
      <c r="G47" s="99">
        <v>1800</v>
      </c>
      <c r="H47" s="90"/>
      <c r="I47" s="100">
        <v>0</v>
      </c>
      <c r="J47" s="90" t="str">
        <f>E34</f>
        <v>USD</v>
      </c>
      <c r="K47" s="77"/>
      <c r="L47" s="111" t="s">
        <v>16</v>
      </c>
      <c r="M47" s="85"/>
      <c r="N47" s="76">
        <f>G39*(G47+G49+G51+G55+G57)</f>
        <v>7700</v>
      </c>
      <c r="O47" s="76"/>
      <c r="P47" s="76">
        <f>I39*(I47+I49+I51+I55+I57)</f>
        <v>0</v>
      </c>
      <c r="Q47" s="86" t="str">
        <f>E34</f>
        <v>USD</v>
      </c>
      <c r="R47" s="43"/>
    </row>
    <row r="48" spans="2:18" s="44" customFormat="1" ht="3.95" customHeight="1" x14ac:dyDescent="0.2">
      <c r="B48" s="45"/>
      <c r="C48" s="94"/>
      <c r="D48" s="90"/>
      <c r="E48" s="90"/>
      <c r="F48" s="90"/>
      <c r="G48" s="101"/>
      <c r="H48" s="90"/>
      <c r="I48" s="101"/>
      <c r="J48" s="90"/>
      <c r="K48" s="77"/>
      <c r="L48" s="72"/>
      <c r="M48" s="85"/>
      <c r="N48" s="76"/>
      <c r="O48" s="76"/>
      <c r="P48" s="76"/>
      <c r="Q48" s="85"/>
      <c r="R48" s="43"/>
    </row>
    <row r="49" spans="2:18" s="48" customFormat="1" ht="13.5" customHeight="1" x14ac:dyDescent="0.2">
      <c r="B49" s="45"/>
      <c r="C49" s="90"/>
      <c r="D49" s="102"/>
      <c r="E49" s="91" t="s">
        <v>406</v>
      </c>
      <c r="F49" s="90"/>
      <c r="G49" s="99">
        <v>2000</v>
      </c>
      <c r="H49" s="90"/>
      <c r="I49" s="100">
        <v>0</v>
      </c>
      <c r="J49" s="90" t="str">
        <f>E34</f>
        <v>USD</v>
      </c>
      <c r="K49" s="77"/>
      <c r="L49" s="111" t="s">
        <v>18</v>
      </c>
      <c r="M49" s="87"/>
      <c r="N49" s="76">
        <f>G39*G53</f>
        <v>0</v>
      </c>
      <c r="O49" s="76"/>
      <c r="P49" s="76">
        <f>I39*I53</f>
        <v>0</v>
      </c>
      <c r="Q49" s="85" t="str">
        <f>E34</f>
        <v>USD</v>
      </c>
      <c r="R49" s="47"/>
    </row>
    <row r="50" spans="2:18" s="44" customFormat="1" ht="3.95" customHeight="1" x14ac:dyDescent="0.2">
      <c r="B50" s="49"/>
      <c r="C50" s="94"/>
      <c r="D50" s="90"/>
      <c r="E50" s="90"/>
      <c r="F50" s="90"/>
      <c r="G50" s="101"/>
      <c r="H50" s="90"/>
      <c r="I50" s="101"/>
      <c r="J50" s="90"/>
      <c r="K50" s="73"/>
      <c r="L50" s="72"/>
      <c r="M50" s="85"/>
      <c r="N50" s="76"/>
      <c r="O50" s="76"/>
      <c r="P50" s="76"/>
      <c r="Q50" s="85"/>
      <c r="R50" s="43"/>
    </row>
    <row r="51" spans="2:18" s="48" customFormat="1" ht="13.5" customHeight="1" x14ac:dyDescent="0.2">
      <c r="B51" s="45"/>
      <c r="C51" s="90"/>
      <c r="D51" s="102"/>
      <c r="E51" s="91" t="s">
        <v>407</v>
      </c>
      <c r="F51" s="90"/>
      <c r="G51" s="99">
        <v>2200</v>
      </c>
      <c r="H51" s="90"/>
      <c r="I51" s="100">
        <v>0</v>
      </c>
      <c r="J51" s="90" t="str">
        <f>E34</f>
        <v>USD</v>
      </c>
      <c r="K51" s="73"/>
      <c r="L51" s="74" t="s">
        <v>378</v>
      </c>
      <c r="M51" s="85"/>
      <c r="N51" s="78">
        <f>N47+N49</f>
        <v>7700</v>
      </c>
      <c r="O51" s="76"/>
      <c r="P51" s="78">
        <f>P47+P49</f>
        <v>0</v>
      </c>
      <c r="Q51" s="88" t="str">
        <f>E34</f>
        <v>USD</v>
      </c>
      <c r="R51" s="47"/>
    </row>
    <row r="52" spans="2:18" s="44" customFormat="1" ht="3.95" customHeight="1" x14ac:dyDescent="0.2">
      <c r="B52" s="49"/>
      <c r="C52" s="94"/>
      <c r="D52" s="90"/>
      <c r="E52" s="90"/>
      <c r="F52" s="90"/>
      <c r="G52" s="101"/>
      <c r="H52" s="90"/>
      <c r="I52" s="101"/>
      <c r="J52" s="90"/>
      <c r="K52" s="75"/>
      <c r="L52" s="75"/>
      <c r="M52" s="85"/>
      <c r="N52" s="76"/>
      <c r="O52" s="76"/>
      <c r="P52" s="76"/>
      <c r="Q52" s="85"/>
      <c r="R52" s="43"/>
    </row>
    <row r="53" spans="2:18" s="44" customFormat="1" ht="13.5" customHeight="1" x14ac:dyDescent="0.2">
      <c r="B53" s="45"/>
      <c r="C53" s="94"/>
      <c r="D53" s="90"/>
      <c r="E53" s="91" t="s">
        <v>408</v>
      </c>
      <c r="F53" s="90"/>
      <c r="G53" s="99">
        <v>0</v>
      </c>
      <c r="H53" s="90"/>
      <c r="I53" s="100">
        <v>0</v>
      </c>
      <c r="J53" s="90" t="str">
        <f>E34</f>
        <v>USD</v>
      </c>
      <c r="K53" s="75"/>
      <c r="L53" s="75"/>
      <c r="M53" s="85"/>
      <c r="N53" s="76"/>
      <c r="O53" s="76"/>
      <c r="P53" s="76"/>
      <c r="Q53" s="85"/>
      <c r="R53" s="43"/>
    </row>
    <row r="54" spans="2:18" s="44" customFormat="1" ht="3.95" customHeight="1" x14ac:dyDescent="0.2">
      <c r="B54" s="45"/>
      <c r="C54" s="94"/>
      <c r="D54" s="90"/>
      <c r="E54" s="90"/>
      <c r="F54" s="90"/>
      <c r="G54" s="101"/>
      <c r="H54" s="90"/>
      <c r="I54" s="101"/>
      <c r="J54" s="90"/>
      <c r="K54" s="75"/>
      <c r="L54" s="75"/>
      <c r="M54" s="85"/>
      <c r="N54" s="76"/>
      <c r="O54" s="76"/>
      <c r="P54" s="76"/>
      <c r="Q54" s="85"/>
      <c r="R54" s="43"/>
    </row>
    <row r="55" spans="2:18" s="51" customFormat="1" ht="14.25" customHeight="1" x14ac:dyDescent="0.2">
      <c r="B55" s="45"/>
      <c r="C55" s="90"/>
      <c r="D55" s="102"/>
      <c r="E55" s="91" t="s">
        <v>409</v>
      </c>
      <c r="F55" s="90"/>
      <c r="G55" s="99">
        <v>700</v>
      </c>
      <c r="H55" s="90"/>
      <c r="I55" s="100">
        <v>0</v>
      </c>
      <c r="J55" s="90" t="str">
        <f>E34</f>
        <v>USD</v>
      </c>
      <c r="K55" s="75"/>
      <c r="L55" s="113" t="s">
        <v>399</v>
      </c>
      <c r="M55" s="85"/>
      <c r="N55" s="76">
        <f>G39*(G59*G61/60*G63)</f>
        <v>100</v>
      </c>
      <c r="O55" s="76"/>
      <c r="P55" s="76">
        <f>I39*(I59*I61/60*I63)</f>
        <v>2000</v>
      </c>
      <c r="Q55" s="85" t="str">
        <f>E34</f>
        <v>USD</v>
      </c>
      <c r="R55" s="50"/>
    </row>
    <row r="56" spans="2:18" s="44" customFormat="1" ht="3.95" customHeight="1" x14ac:dyDescent="0.2">
      <c r="B56" s="52"/>
      <c r="C56" s="94"/>
      <c r="D56" s="90"/>
      <c r="E56" s="90"/>
      <c r="F56" s="90"/>
      <c r="G56" s="101"/>
      <c r="H56" s="90"/>
      <c r="I56" s="101"/>
      <c r="J56" s="90"/>
      <c r="K56" s="75"/>
      <c r="L56" s="75"/>
      <c r="M56" s="85"/>
      <c r="N56" s="76"/>
      <c r="O56" s="76"/>
      <c r="P56" s="76"/>
      <c r="Q56" s="85"/>
      <c r="R56" s="43"/>
    </row>
    <row r="57" spans="2:18" ht="15" x14ac:dyDescent="0.2">
      <c r="B57" s="45"/>
      <c r="C57" s="90"/>
      <c r="D57" s="102"/>
      <c r="E57" s="91" t="s">
        <v>410</v>
      </c>
      <c r="F57" s="90"/>
      <c r="G57" s="99">
        <v>1000</v>
      </c>
      <c r="H57" s="90"/>
      <c r="I57" s="100">
        <v>0</v>
      </c>
      <c r="J57" s="90" t="str">
        <f>E34</f>
        <v>USD</v>
      </c>
      <c r="K57" s="75"/>
      <c r="L57" s="113" t="s">
        <v>400</v>
      </c>
      <c r="M57" s="87"/>
      <c r="N57" s="76">
        <f>G39*G65</f>
        <v>400</v>
      </c>
      <c r="O57" s="76"/>
      <c r="P57" s="76">
        <f>I39*I65</f>
        <v>2000</v>
      </c>
      <c r="Q57" s="85" t="str">
        <f>E34</f>
        <v>USD</v>
      </c>
      <c r="R57" s="30"/>
    </row>
    <row r="58" spans="2:18" ht="3.95" customHeight="1" x14ac:dyDescent="0.2">
      <c r="B58" s="31"/>
      <c r="C58" s="90"/>
      <c r="D58" s="90"/>
      <c r="E58" s="90"/>
      <c r="F58" s="90"/>
      <c r="G58" s="101"/>
      <c r="H58" s="90"/>
      <c r="I58" s="101"/>
      <c r="J58" s="90"/>
      <c r="K58" s="73"/>
      <c r="L58" s="75"/>
      <c r="M58" s="85"/>
      <c r="N58" s="76"/>
      <c r="O58" s="76"/>
      <c r="P58" s="76"/>
      <c r="Q58" s="85"/>
      <c r="R58" s="30"/>
    </row>
    <row r="59" spans="2:18" s="44" customFormat="1" ht="15.75" x14ac:dyDescent="0.2">
      <c r="B59" s="31"/>
      <c r="C59" s="94"/>
      <c r="D59" s="90"/>
      <c r="E59" s="91" t="s">
        <v>15</v>
      </c>
      <c r="F59" s="90"/>
      <c r="G59" s="99">
        <v>4</v>
      </c>
      <c r="H59" s="90"/>
      <c r="I59" s="100">
        <v>2</v>
      </c>
      <c r="J59" s="90"/>
      <c r="K59" s="73"/>
      <c r="L59" s="74" t="s">
        <v>17</v>
      </c>
      <c r="M59" s="85"/>
      <c r="N59" s="78">
        <f>N55+N57</f>
        <v>500</v>
      </c>
      <c r="O59" s="76"/>
      <c r="P59" s="78">
        <f>P55+P57</f>
        <v>4000</v>
      </c>
      <c r="Q59" s="88" t="str">
        <f>E34</f>
        <v>USD</v>
      </c>
      <c r="R59" s="43"/>
    </row>
    <row r="60" spans="2:18" s="48" customFormat="1" ht="3.95" customHeight="1" x14ac:dyDescent="0.2">
      <c r="B60" s="45"/>
      <c r="C60" s="90"/>
      <c r="D60" s="102"/>
      <c r="E60" s="102"/>
      <c r="F60" s="90"/>
      <c r="G60" s="101"/>
      <c r="H60" s="90"/>
      <c r="I60" s="101"/>
      <c r="J60" s="90"/>
      <c r="K60" s="75"/>
      <c r="L60" s="75"/>
      <c r="M60" s="85"/>
      <c r="N60" s="76"/>
      <c r="O60" s="76"/>
      <c r="P60" s="76"/>
      <c r="Q60" s="85"/>
      <c r="R60" s="47"/>
    </row>
    <row r="61" spans="2:18" s="44" customFormat="1" ht="15.75" x14ac:dyDescent="0.2">
      <c r="B61" s="49"/>
      <c r="C61" s="94"/>
      <c r="D61" s="90"/>
      <c r="E61" s="91" t="s">
        <v>401</v>
      </c>
      <c r="F61" s="90"/>
      <c r="G61" s="99">
        <v>15</v>
      </c>
      <c r="H61" s="90"/>
      <c r="I61" s="100">
        <v>240</v>
      </c>
      <c r="J61" s="90"/>
      <c r="K61" s="75"/>
      <c r="L61" s="10"/>
      <c r="M61" s="85"/>
      <c r="N61" s="76"/>
      <c r="O61" s="76"/>
      <c r="P61" s="76"/>
      <c r="Q61" s="85"/>
      <c r="R61" s="43"/>
    </row>
    <row r="62" spans="2:18" s="54" customFormat="1" ht="3.95" customHeight="1" x14ac:dyDescent="0.2">
      <c r="B62" s="45"/>
      <c r="C62" s="90"/>
      <c r="D62" s="103"/>
      <c r="E62" s="90"/>
      <c r="F62" s="90"/>
      <c r="G62" s="101"/>
      <c r="H62" s="90"/>
      <c r="I62" s="101"/>
      <c r="J62" s="90"/>
      <c r="K62" s="75"/>
      <c r="L62" s="75"/>
      <c r="M62" s="85"/>
      <c r="N62" s="76"/>
      <c r="O62" s="76"/>
      <c r="P62" s="76"/>
      <c r="Q62" s="85"/>
      <c r="R62" s="53"/>
    </row>
    <row r="63" spans="2:18" s="51" customFormat="1" ht="15.75" x14ac:dyDescent="0.2">
      <c r="B63" s="55"/>
      <c r="C63" s="94"/>
      <c r="D63" s="90"/>
      <c r="E63" s="91" t="s">
        <v>10</v>
      </c>
      <c r="F63" s="90"/>
      <c r="G63" s="99">
        <v>100</v>
      </c>
      <c r="H63" s="90"/>
      <c r="I63" s="100">
        <v>250</v>
      </c>
      <c r="J63" s="90" t="str">
        <f>E34</f>
        <v>USD</v>
      </c>
      <c r="K63" s="75"/>
      <c r="L63" s="74" t="s">
        <v>412</v>
      </c>
      <c r="M63" s="88"/>
      <c r="N63" s="79">
        <f>N51+N59</f>
        <v>8200</v>
      </c>
      <c r="O63" s="76"/>
      <c r="P63" s="80">
        <f>P51+P59</f>
        <v>4000</v>
      </c>
      <c r="Q63" s="88" t="str">
        <f>E34</f>
        <v>USD</v>
      </c>
      <c r="R63" s="50"/>
    </row>
    <row r="64" spans="2:18" s="48" customFormat="1" ht="3.75" customHeight="1" x14ac:dyDescent="0.2">
      <c r="B64" s="52"/>
      <c r="C64" s="90"/>
      <c r="D64" s="102"/>
      <c r="E64" s="102"/>
      <c r="F64" s="90"/>
      <c r="G64" s="101"/>
      <c r="H64" s="90"/>
      <c r="I64" s="101"/>
      <c r="J64" s="90"/>
      <c r="R64" s="47"/>
    </row>
    <row r="65" spans="2:18" ht="17.25" x14ac:dyDescent="0.2">
      <c r="B65" s="49"/>
      <c r="C65" s="104"/>
      <c r="D65" s="105"/>
      <c r="E65" s="91" t="s">
        <v>385</v>
      </c>
      <c r="F65" s="105"/>
      <c r="G65" s="99">
        <v>400</v>
      </c>
      <c r="H65" s="90"/>
      <c r="I65" s="100">
        <v>2000</v>
      </c>
      <c r="J65" s="90" t="str">
        <f>E34</f>
        <v>USD</v>
      </c>
      <c r="K65" s="75"/>
      <c r="L65" s="74" t="s">
        <v>411</v>
      </c>
      <c r="M65" s="85"/>
      <c r="N65" s="79">
        <f>N51+N59*7</f>
        <v>11200</v>
      </c>
      <c r="O65" s="76"/>
      <c r="P65" s="80">
        <f>P51+P59*7</f>
        <v>28000</v>
      </c>
      <c r="Q65" s="88" t="str">
        <f>E34</f>
        <v>USD</v>
      </c>
      <c r="R65" s="30"/>
    </row>
    <row r="66" spans="2:18" s="48" customFormat="1" ht="3.75" customHeight="1" x14ac:dyDescent="0.2">
      <c r="B66" s="31"/>
      <c r="C66" s="90"/>
      <c r="D66" s="102"/>
      <c r="E66" s="102"/>
      <c r="F66" s="90"/>
      <c r="G66" s="101"/>
      <c r="H66" s="90"/>
      <c r="I66" s="101"/>
      <c r="J66" s="90"/>
      <c r="R66" s="47"/>
    </row>
    <row r="67" spans="2:18" s="48" customFormat="1" ht="15.95" customHeight="1" x14ac:dyDescent="0.2">
      <c r="B67" s="49"/>
      <c r="C67" s="90"/>
      <c r="D67" s="102"/>
      <c r="E67" s="91"/>
      <c r="F67" s="90"/>
      <c r="G67" s="101"/>
      <c r="H67" s="90"/>
      <c r="I67" s="101"/>
      <c r="J67" s="90"/>
      <c r="L67" s="84" t="s">
        <v>402</v>
      </c>
      <c r="M67" s="10"/>
      <c r="N67" s="76">
        <f>P59-N59</f>
        <v>3500</v>
      </c>
      <c r="O67" s="10"/>
      <c r="P67" s="10"/>
      <c r="Q67" s="86" t="str">
        <f>E34</f>
        <v>USD</v>
      </c>
      <c r="R67" s="47"/>
    </row>
    <row r="68" spans="2:18" ht="3.95" customHeight="1" x14ac:dyDescent="0.2">
      <c r="B68" s="31"/>
      <c r="C68" s="9"/>
      <c r="D68" s="9"/>
      <c r="E68" s="11"/>
      <c r="F68" s="9"/>
      <c r="G68" s="57"/>
      <c r="H68" s="9"/>
      <c r="I68" s="57"/>
      <c r="J68" s="9"/>
      <c r="K68" s="9"/>
      <c r="L68" s="9"/>
      <c r="M68" s="9"/>
      <c r="N68" s="9"/>
      <c r="O68" s="9"/>
      <c r="P68" s="9"/>
      <c r="Q68" s="9"/>
      <c r="R68" s="30"/>
    </row>
    <row r="69" spans="2:18" ht="3.95" customHeight="1" x14ac:dyDescent="0.2">
      <c r="B69" s="31"/>
      <c r="C69" s="9"/>
      <c r="D69" s="9"/>
      <c r="E69" s="11"/>
      <c r="F69" s="9"/>
      <c r="G69" s="57"/>
      <c r="H69" s="9"/>
      <c r="I69" s="57"/>
      <c r="J69" s="9"/>
      <c r="K69" s="9"/>
      <c r="L69" s="9"/>
      <c r="M69" s="9"/>
      <c r="N69" s="9"/>
      <c r="O69" s="9"/>
      <c r="P69" s="9"/>
      <c r="Q69" s="9"/>
      <c r="R69" s="30"/>
    </row>
    <row r="70" spans="2:18" ht="3.95" customHeight="1" x14ac:dyDescent="0.2">
      <c r="B70" s="31"/>
      <c r="C70" s="9"/>
      <c r="D70" s="9"/>
      <c r="E70" s="11"/>
      <c r="F70" s="9"/>
      <c r="G70" s="57"/>
      <c r="H70" s="9"/>
      <c r="I70" s="57"/>
      <c r="J70" s="9"/>
      <c r="K70" s="9"/>
      <c r="L70" s="9"/>
      <c r="M70" s="9"/>
      <c r="N70" s="9"/>
      <c r="O70" s="9"/>
      <c r="P70" s="9"/>
      <c r="Q70" s="9"/>
      <c r="R70" s="30"/>
    </row>
    <row r="71" spans="2:18" ht="3.95" customHeight="1" x14ac:dyDescent="0.2">
      <c r="B71" s="31"/>
      <c r="C71" s="9"/>
      <c r="D71" s="9"/>
      <c r="E71" s="11"/>
      <c r="F71" s="9"/>
      <c r="G71" s="57"/>
      <c r="H71" s="9"/>
      <c r="I71" s="57"/>
      <c r="J71" s="9"/>
      <c r="K71" s="9"/>
      <c r="L71" s="9"/>
      <c r="M71" s="9"/>
      <c r="N71" s="9"/>
      <c r="O71" s="9"/>
      <c r="P71" s="9"/>
      <c r="Q71" s="9"/>
      <c r="R71" s="30"/>
    </row>
    <row r="72" spans="2:18" ht="13.5" customHeight="1" thickBot="1" x14ac:dyDescent="0.25">
      <c r="B72" s="31"/>
      <c r="C72" s="56"/>
      <c r="D72" s="58"/>
      <c r="E72" s="59"/>
      <c r="F72" s="58"/>
      <c r="R72" s="30"/>
    </row>
    <row r="73" spans="2:18" ht="15" x14ac:dyDescent="0.2">
      <c r="B73" s="31"/>
      <c r="C73" s="75"/>
      <c r="D73" s="85"/>
      <c r="G73" s="120"/>
      <c r="H73" s="121"/>
      <c r="I73" s="121"/>
      <c r="J73" s="121"/>
      <c r="K73" s="121"/>
      <c r="L73" s="122"/>
      <c r="R73" s="30"/>
    </row>
    <row r="74" spans="2:18" ht="15.75" x14ac:dyDescent="0.2">
      <c r="B74" s="31"/>
      <c r="C74" s="114"/>
      <c r="D74" s="114"/>
      <c r="G74" s="145" t="s">
        <v>418</v>
      </c>
      <c r="H74" s="146"/>
      <c r="I74" s="146"/>
      <c r="J74" s="146"/>
      <c r="K74" s="146"/>
      <c r="L74" s="147"/>
      <c r="R74" s="128"/>
    </row>
    <row r="75" spans="2:18" ht="15" x14ac:dyDescent="0.2">
      <c r="B75" s="31"/>
      <c r="C75" s="75"/>
      <c r="D75" s="85"/>
      <c r="G75" s="31"/>
      <c r="H75" s="9"/>
      <c r="I75" s="9"/>
      <c r="J75" s="9"/>
      <c r="K75" s="9"/>
      <c r="L75" s="30"/>
      <c r="R75" s="30"/>
    </row>
    <row r="76" spans="2:18" ht="15" x14ac:dyDescent="0.2">
      <c r="B76" s="31"/>
      <c r="C76" s="75"/>
      <c r="D76" s="85"/>
      <c r="G76" s="31"/>
      <c r="H76" s="9"/>
      <c r="J76" s="74" t="s">
        <v>9</v>
      </c>
      <c r="K76" s="132" t="s">
        <v>427</v>
      </c>
      <c r="L76" s="30"/>
      <c r="R76" s="30"/>
    </row>
    <row r="77" spans="2:18" ht="15" x14ac:dyDescent="0.2">
      <c r="B77" s="31"/>
      <c r="C77" s="75"/>
      <c r="D77" s="85"/>
      <c r="G77" s="31"/>
      <c r="H77" s="9"/>
      <c r="I77" s="9"/>
      <c r="J77" s="9"/>
      <c r="K77" s="9"/>
      <c r="L77" s="30"/>
      <c r="R77" s="30"/>
    </row>
    <row r="78" spans="2:18" ht="15" x14ac:dyDescent="0.2">
      <c r="B78" s="31"/>
      <c r="C78" s="75"/>
      <c r="D78" s="85"/>
      <c r="G78" s="123" t="s">
        <v>419</v>
      </c>
      <c r="H78" s="9"/>
      <c r="J78" s="116">
        <f>N51</f>
        <v>7700</v>
      </c>
      <c r="K78" s="116">
        <f>P51</f>
        <v>0</v>
      </c>
      <c r="L78" s="30"/>
      <c r="R78" s="30"/>
    </row>
    <row r="79" spans="2:18" ht="15" x14ac:dyDescent="0.2">
      <c r="B79" s="31"/>
      <c r="C79" s="75"/>
      <c r="D79" s="85"/>
      <c r="G79" s="131" t="s">
        <v>421</v>
      </c>
      <c r="I79" s="130">
        <v>1</v>
      </c>
      <c r="J79" s="116">
        <f t="shared" ref="J79:J85" si="0">J78+$N$59</f>
        <v>8200</v>
      </c>
      <c r="K79" s="116">
        <f t="shared" ref="K79:K85" si="1">K78+$P$59</f>
        <v>4000</v>
      </c>
      <c r="L79" s="30"/>
      <c r="R79" s="30"/>
    </row>
    <row r="80" spans="2:18" ht="13.5" customHeight="1" x14ac:dyDescent="0.2">
      <c r="B80" s="31"/>
      <c r="C80" s="75"/>
      <c r="D80" s="85"/>
      <c r="G80" s="131" t="s">
        <v>421</v>
      </c>
      <c r="I80" s="130">
        <v>2</v>
      </c>
      <c r="J80" s="116">
        <f t="shared" si="0"/>
        <v>8700</v>
      </c>
      <c r="K80" s="116">
        <f t="shared" si="1"/>
        <v>8000</v>
      </c>
      <c r="L80" s="30"/>
      <c r="R80" s="30"/>
    </row>
    <row r="81" spans="2:18" ht="15" x14ac:dyDescent="0.2">
      <c r="B81" s="31"/>
      <c r="C81" s="75"/>
      <c r="D81" s="85"/>
      <c r="G81" s="131" t="s">
        <v>421</v>
      </c>
      <c r="I81" s="130">
        <v>3</v>
      </c>
      <c r="J81" s="116">
        <f t="shared" si="0"/>
        <v>9200</v>
      </c>
      <c r="K81" s="116">
        <f t="shared" si="1"/>
        <v>12000</v>
      </c>
      <c r="L81" s="30"/>
      <c r="R81" s="30"/>
    </row>
    <row r="82" spans="2:18" ht="13.5" customHeight="1" x14ac:dyDescent="0.2">
      <c r="B82" s="31"/>
      <c r="C82" s="75"/>
      <c r="D82" s="85"/>
      <c r="G82" s="131" t="s">
        <v>421</v>
      </c>
      <c r="I82" s="130">
        <v>4</v>
      </c>
      <c r="J82" s="116">
        <f t="shared" si="0"/>
        <v>9700</v>
      </c>
      <c r="K82" s="116">
        <f t="shared" si="1"/>
        <v>16000</v>
      </c>
      <c r="L82" s="30"/>
      <c r="R82" s="30"/>
    </row>
    <row r="83" spans="2:18" ht="15" x14ac:dyDescent="0.2">
      <c r="B83" s="31"/>
      <c r="C83" s="75"/>
      <c r="D83" s="85"/>
      <c r="G83" s="131" t="s">
        <v>421</v>
      </c>
      <c r="I83" s="130">
        <v>5</v>
      </c>
      <c r="J83" s="116">
        <f t="shared" si="0"/>
        <v>10200</v>
      </c>
      <c r="K83" s="116">
        <f t="shared" si="1"/>
        <v>20000</v>
      </c>
      <c r="L83" s="30"/>
      <c r="R83" s="30"/>
    </row>
    <row r="84" spans="2:18" ht="13.5" customHeight="1" x14ac:dyDescent="0.2">
      <c r="B84" s="31"/>
      <c r="C84" s="75"/>
      <c r="D84" s="85"/>
      <c r="G84" s="131" t="s">
        <v>421</v>
      </c>
      <c r="I84" s="130">
        <v>6</v>
      </c>
      <c r="J84" s="116">
        <f t="shared" si="0"/>
        <v>10700</v>
      </c>
      <c r="K84" s="116">
        <f t="shared" si="1"/>
        <v>24000</v>
      </c>
      <c r="L84" s="30"/>
      <c r="R84" s="30"/>
    </row>
    <row r="85" spans="2:18" ht="13.5" customHeight="1" x14ac:dyDescent="0.2">
      <c r="B85" s="31"/>
      <c r="C85" s="75"/>
      <c r="D85" s="88"/>
      <c r="G85" s="124" t="s">
        <v>420</v>
      </c>
      <c r="I85" s="11">
        <v>7</v>
      </c>
      <c r="J85" s="117">
        <f t="shared" si="0"/>
        <v>11200</v>
      </c>
      <c r="K85" s="117">
        <f t="shared" si="1"/>
        <v>28000</v>
      </c>
      <c r="L85" s="30"/>
      <c r="R85" s="30"/>
    </row>
    <row r="86" spans="2:18" ht="16.5" thickBot="1" x14ac:dyDescent="0.25">
      <c r="B86" s="31"/>
      <c r="C86" s="75"/>
      <c r="D86" s="88"/>
      <c r="G86" s="125"/>
      <c r="H86" s="126"/>
      <c r="I86" s="126"/>
      <c r="J86" s="126"/>
      <c r="K86" s="126"/>
      <c r="L86" s="127"/>
      <c r="R86" s="30"/>
    </row>
    <row r="87" spans="2:18" ht="15.75" x14ac:dyDescent="0.2">
      <c r="B87" s="31"/>
      <c r="C87" s="75"/>
      <c r="D87" s="85"/>
      <c r="E87" s="85"/>
      <c r="F87" s="85"/>
      <c r="G87" s="81"/>
      <c r="H87" s="82"/>
      <c r="I87" s="86"/>
      <c r="J87" s="9"/>
      <c r="K87" s="9"/>
      <c r="L87" s="9"/>
      <c r="M87" s="9"/>
      <c r="N87" s="9"/>
      <c r="O87" s="9"/>
      <c r="P87" s="9"/>
      <c r="Q87" s="9"/>
      <c r="R87" s="30"/>
    </row>
    <row r="88" spans="2:18" ht="15" x14ac:dyDescent="0.2">
      <c r="B88" s="31"/>
      <c r="C88" s="75"/>
      <c r="D88" s="85"/>
      <c r="E88" s="85"/>
      <c r="F88" s="85"/>
      <c r="G88" s="85"/>
      <c r="H88" s="85"/>
      <c r="I88" s="85"/>
      <c r="J88" s="9"/>
      <c r="K88" s="75"/>
      <c r="M88" s="85"/>
      <c r="O88" s="76"/>
      <c r="P88" s="76"/>
      <c r="R88" s="30"/>
    </row>
    <row r="89" spans="2:18" ht="15" x14ac:dyDescent="0.2">
      <c r="B89" s="31"/>
      <c r="C89" s="9"/>
      <c r="D89" s="9"/>
      <c r="E89" s="9"/>
      <c r="F89" s="75"/>
      <c r="G89" s="85"/>
      <c r="H89" s="85"/>
      <c r="I89" s="85"/>
      <c r="J89" s="85"/>
      <c r="K89" s="85"/>
      <c r="L89" s="85"/>
      <c r="M89" s="9"/>
      <c r="N89" s="61"/>
      <c r="O89" s="9"/>
      <c r="P89" s="61"/>
      <c r="Q89" s="9"/>
      <c r="R89" s="30"/>
    </row>
    <row r="90" spans="2:18" ht="15" x14ac:dyDescent="0.2">
      <c r="B90" s="31"/>
      <c r="C90" s="9"/>
      <c r="D90" s="9"/>
      <c r="E90" s="9"/>
      <c r="F90" s="75"/>
      <c r="G90" s="85"/>
      <c r="H90" s="85"/>
      <c r="I90" s="85"/>
      <c r="J90" s="85"/>
      <c r="K90" s="85"/>
      <c r="L90" s="85"/>
      <c r="M90" s="9"/>
      <c r="N90" s="61"/>
      <c r="O90" s="9"/>
      <c r="P90" s="61"/>
      <c r="Q90" s="9"/>
      <c r="R90" s="30"/>
    </row>
    <row r="91" spans="2:18" ht="15" x14ac:dyDescent="0.2">
      <c r="B91" s="31"/>
      <c r="C91" s="9"/>
      <c r="D91" s="9"/>
      <c r="E91" s="9"/>
      <c r="F91" s="75"/>
      <c r="G91" s="85"/>
      <c r="H91" s="85"/>
      <c r="I91" s="85"/>
      <c r="J91" s="85"/>
      <c r="K91" s="85"/>
      <c r="L91" s="85"/>
      <c r="M91" s="9"/>
      <c r="N91" s="61"/>
      <c r="O91" s="9"/>
      <c r="P91" s="61"/>
      <c r="Q91" s="9"/>
      <c r="R91" s="30"/>
    </row>
    <row r="92" spans="2:18" ht="15" x14ac:dyDescent="0.2">
      <c r="B92" s="31"/>
      <c r="C92" s="9"/>
      <c r="D92" s="9"/>
      <c r="E92" s="9"/>
      <c r="F92" s="75"/>
      <c r="G92" s="85"/>
      <c r="H92" s="85"/>
      <c r="I92" s="85"/>
      <c r="J92" s="85"/>
      <c r="K92" s="85"/>
      <c r="L92" s="85"/>
      <c r="M92" s="9"/>
      <c r="N92" s="61"/>
      <c r="O92" s="9"/>
      <c r="P92" s="61"/>
      <c r="Q92" s="9"/>
      <c r="R92" s="30"/>
    </row>
    <row r="93" spans="2:18" ht="15" x14ac:dyDescent="0.2">
      <c r="B93" s="31"/>
      <c r="C93" s="9"/>
      <c r="D93" s="9"/>
      <c r="E93" s="9"/>
      <c r="F93" s="75"/>
      <c r="G93" s="85"/>
      <c r="H93" s="85"/>
      <c r="I93" s="85"/>
      <c r="J93" s="85"/>
      <c r="K93" s="85"/>
      <c r="L93" s="85"/>
      <c r="M93" s="9"/>
      <c r="N93" s="61"/>
      <c r="O93" s="9"/>
      <c r="P93" s="61"/>
      <c r="Q93" s="9"/>
      <c r="R93" s="30"/>
    </row>
    <row r="94" spans="2:18" ht="15" x14ac:dyDescent="0.2">
      <c r="B94" s="31"/>
      <c r="C94" s="9"/>
      <c r="D94" s="9"/>
      <c r="E94" s="9"/>
      <c r="F94" s="75"/>
      <c r="G94" s="85"/>
      <c r="H94" s="85"/>
      <c r="I94" s="85"/>
      <c r="J94" s="85"/>
      <c r="K94" s="85"/>
      <c r="L94" s="85"/>
      <c r="M94" s="9"/>
      <c r="N94" s="61"/>
      <c r="O94" s="9"/>
      <c r="P94" s="61"/>
      <c r="Q94" s="9"/>
      <c r="R94" s="30"/>
    </row>
    <row r="95" spans="2:18" ht="15" x14ac:dyDescent="0.2">
      <c r="B95" s="31"/>
      <c r="C95" s="9"/>
      <c r="D95" s="9"/>
      <c r="E95" s="9"/>
      <c r="F95" s="75"/>
      <c r="G95" s="85"/>
      <c r="H95" s="85"/>
      <c r="I95" s="85"/>
      <c r="J95" s="85"/>
      <c r="K95" s="85"/>
      <c r="L95" s="85"/>
      <c r="M95" s="9"/>
      <c r="N95" s="61"/>
      <c r="O95" s="9"/>
      <c r="P95" s="61"/>
      <c r="Q95" s="9"/>
      <c r="R95" s="30"/>
    </row>
    <row r="96" spans="2:18" ht="15" x14ac:dyDescent="0.2">
      <c r="B96" s="31"/>
      <c r="C96" s="9"/>
      <c r="D96" s="9"/>
      <c r="E96" s="9"/>
      <c r="F96" s="75"/>
      <c r="G96" s="85"/>
      <c r="H96" s="85"/>
      <c r="I96" s="85"/>
      <c r="J96" s="85"/>
      <c r="K96" s="85"/>
      <c r="L96" s="85"/>
      <c r="M96" s="9"/>
      <c r="N96" s="61"/>
      <c r="O96" s="9"/>
      <c r="P96" s="61"/>
      <c r="Q96" s="9"/>
      <c r="R96" s="30"/>
    </row>
    <row r="97" spans="2:18" ht="15" x14ac:dyDescent="0.2">
      <c r="B97" s="31"/>
      <c r="C97" s="9"/>
      <c r="D97" s="9"/>
      <c r="E97" s="9"/>
      <c r="F97" s="75"/>
      <c r="G97" s="85"/>
      <c r="H97" s="85"/>
      <c r="I97" s="85"/>
      <c r="J97" s="85"/>
      <c r="K97" s="85"/>
      <c r="L97" s="85"/>
      <c r="M97" s="9"/>
      <c r="N97" s="61"/>
      <c r="O97" s="9"/>
      <c r="P97" s="61"/>
      <c r="Q97" s="9"/>
      <c r="R97" s="30"/>
    </row>
    <row r="98" spans="2:18" ht="15" x14ac:dyDescent="0.2">
      <c r="B98" s="31"/>
      <c r="C98" s="9"/>
      <c r="D98" s="9"/>
      <c r="E98" s="9"/>
      <c r="F98" s="75"/>
      <c r="G98" s="85"/>
      <c r="H98" s="85"/>
      <c r="I98" s="85"/>
      <c r="J98" s="85"/>
      <c r="K98" s="85"/>
      <c r="L98" s="85"/>
      <c r="M98" s="9"/>
      <c r="N98" s="61"/>
      <c r="O98" s="9"/>
      <c r="P98" s="61"/>
      <c r="Q98" s="9"/>
      <c r="R98" s="30"/>
    </row>
    <row r="99" spans="2:18" x14ac:dyDescent="0.2">
      <c r="B99" s="31"/>
      <c r="C99" s="62"/>
      <c r="D99" s="63"/>
      <c r="E99" s="64"/>
      <c r="F99" s="63"/>
      <c r="G99" s="65"/>
      <c r="H99" s="63"/>
      <c r="I99" s="65"/>
      <c r="J99" s="63"/>
      <c r="K99" s="7"/>
      <c r="L99" s="9"/>
      <c r="M99" s="9"/>
      <c r="N99" s="60"/>
      <c r="O99" s="9"/>
      <c r="P99" s="60"/>
      <c r="Q99" s="9"/>
      <c r="R99" s="30"/>
    </row>
    <row r="100" spans="2:18" x14ac:dyDescent="0.2">
      <c r="B100" s="3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0"/>
    </row>
    <row r="101" spans="2:18" s="16" customFormat="1" ht="13.5" customHeight="1" x14ac:dyDescent="0.2">
      <c r="B101" s="12"/>
      <c r="C101" s="115" t="s">
        <v>417</v>
      </c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</row>
    <row r="102" spans="2:18" s="21" customFormat="1" ht="16.5" customHeight="1" x14ac:dyDescent="0.2">
      <c r="B102" s="22"/>
      <c r="C102" s="118" t="s">
        <v>425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20"/>
    </row>
    <row r="103" spans="2:18" s="21" customFormat="1" ht="7.5" customHeight="1" thickBot="1" x14ac:dyDescent="0.25"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</row>
    <row r="104" spans="2:18" s="21" customFormat="1" x14ac:dyDescent="0.2">
      <c r="R104" s="67"/>
    </row>
    <row r="105" spans="2:18" s="21" customFormat="1" x14ac:dyDescent="0.2">
      <c r="R105" s="67"/>
    </row>
    <row r="106" spans="2:18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7"/>
      <c r="L106" s="8"/>
    </row>
  </sheetData>
  <sheetProtection selectLockedCells="1"/>
  <mergeCells count="41">
    <mergeCell ref="G34:I34"/>
    <mergeCell ref="E13:H13"/>
    <mergeCell ref="G74:L74"/>
    <mergeCell ref="C3:Q5"/>
    <mergeCell ref="L7:Q7"/>
    <mergeCell ref="L23:Q23"/>
    <mergeCell ref="L25:Q25"/>
    <mergeCell ref="L11:Q11"/>
    <mergeCell ref="L13:Q13"/>
    <mergeCell ref="L15:Q15"/>
    <mergeCell ref="L17:Q17"/>
    <mergeCell ref="L19:Q19"/>
    <mergeCell ref="L21:Q21"/>
    <mergeCell ref="M30:N30"/>
    <mergeCell ref="H30:J30"/>
    <mergeCell ref="O30:Q30"/>
    <mergeCell ref="G35:I35"/>
    <mergeCell ref="C15:D15"/>
    <mergeCell ref="E23:H23"/>
    <mergeCell ref="E21:H21"/>
    <mergeCell ref="E19:H19"/>
    <mergeCell ref="E17:H17"/>
    <mergeCell ref="C17:D17"/>
    <mergeCell ref="C19:D19"/>
    <mergeCell ref="C23:D23"/>
    <mergeCell ref="E11:H11"/>
    <mergeCell ref="E9:H9"/>
    <mergeCell ref="E7:H7"/>
    <mergeCell ref="L9:Q9"/>
    <mergeCell ref="G45:I45"/>
    <mergeCell ref="C43:E45"/>
    <mergeCell ref="C21:D21"/>
    <mergeCell ref="E15:H15"/>
    <mergeCell ref="E25:H25"/>
    <mergeCell ref="N35:Q35"/>
    <mergeCell ref="N34:Q34"/>
    <mergeCell ref="C30:D30"/>
    <mergeCell ref="C25:D25"/>
    <mergeCell ref="C7:D7"/>
    <mergeCell ref="C9:D9"/>
    <mergeCell ref="C11:D11"/>
  </mergeCells>
  <phoneticPr fontId="3" type="noConversion"/>
  <dataValidations count="1">
    <dataValidation type="list" allowBlank="1" showInputMessage="1" showErrorMessage="1" sqref="E34">
      <formula1>CURRENCY</formula1>
    </dataValidation>
  </dataValidations>
  <hyperlinks>
    <hyperlink ref="C101" r:id="rId1"/>
    <hyperlink ref="E19" r:id="rId2"/>
    <hyperlink ref="L19" r:id="rId3"/>
  </hyperlinks>
  <printOptions horizontalCentered="1"/>
  <pageMargins left="0.39370078740157483" right="0.39370078740157483" top="0.78740157480314965" bottom="0.78740157480314965" header="0.39370078740157483" footer="0.39370078740157483"/>
  <pageSetup paperSize="9" scale="5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181"/>
  <sheetViews>
    <sheetView topLeftCell="A165" zoomScaleNormal="100" workbookViewId="0">
      <selection activeCell="A2" sqref="A2:B181"/>
    </sheetView>
  </sheetViews>
  <sheetFormatPr baseColWidth="10" defaultColWidth="9.140625" defaultRowHeight="12.75" x14ac:dyDescent="0.2"/>
  <cols>
    <col min="1" max="1" width="9.140625" style="1" bestFit="1" customWidth="1"/>
    <col min="2" max="2" width="45" style="1" bestFit="1" customWidth="1"/>
    <col min="3" max="16384" width="9.140625" style="1"/>
  </cols>
  <sheetData>
    <row r="1" spans="1:2" s="6" customFormat="1" x14ac:dyDescent="0.2">
      <c r="A1" s="6" t="s">
        <v>383</v>
      </c>
      <c r="B1" s="6" t="s">
        <v>384</v>
      </c>
    </row>
    <row r="2" spans="1:2" x14ac:dyDescent="0.2">
      <c r="A2" s="5" t="s">
        <v>23</v>
      </c>
      <c r="B2" s="5" t="s">
        <v>24</v>
      </c>
    </row>
    <row r="3" spans="1:2" x14ac:dyDescent="0.2">
      <c r="A3" s="5" t="s">
        <v>25</v>
      </c>
      <c r="B3" s="5" t="s">
        <v>26</v>
      </c>
    </row>
    <row r="4" spans="1:2" x14ac:dyDescent="0.2">
      <c r="A4" s="5" t="s">
        <v>27</v>
      </c>
      <c r="B4" s="5" t="s">
        <v>28</v>
      </c>
    </row>
    <row r="5" spans="1:2" x14ac:dyDescent="0.2">
      <c r="A5" s="5" t="s">
        <v>29</v>
      </c>
      <c r="B5" s="5" t="s">
        <v>30</v>
      </c>
    </row>
    <row r="6" spans="1:2" x14ac:dyDescent="0.2">
      <c r="A6" s="5" t="s">
        <v>31</v>
      </c>
      <c r="B6" s="5" t="s">
        <v>32</v>
      </c>
    </row>
    <row r="7" spans="1:2" x14ac:dyDescent="0.2">
      <c r="A7" s="5" t="s">
        <v>33</v>
      </c>
      <c r="B7" s="5" t="s">
        <v>34</v>
      </c>
    </row>
    <row r="8" spans="1:2" x14ac:dyDescent="0.2">
      <c r="A8" s="5" t="s">
        <v>35</v>
      </c>
      <c r="B8" s="5" t="s">
        <v>36</v>
      </c>
    </row>
    <row r="9" spans="1:2" x14ac:dyDescent="0.2">
      <c r="A9" s="5" t="s">
        <v>37</v>
      </c>
      <c r="B9" s="5" t="s">
        <v>38</v>
      </c>
    </row>
    <row r="10" spans="1:2" x14ac:dyDescent="0.2">
      <c r="A10" s="5" t="s">
        <v>39</v>
      </c>
      <c r="B10" s="5" t="s">
        <v>40</v>
      </c>
    </row>
    <row r="11" spans="1:2" x14ac:dyDescent="0.2">
      <c r="A11" s="5" t="s">
        <v>41</v>
      </c>
      <c r="B11" s="5" t="s">
        <v>42</v>
      </c>
    </row>
    <row r="12" spans="1:2" x14ac:dyDescent="0.2">
      <c r="A12" s="5" t="s">
        <v>43</v>
      </c>
      <c r="B12" s="5" t="s">
        <v>44</v>
      </c>
    </row>
    <row r="13" spans="1:2" x14ac:dyDescent="0.2">
      <c r="A13" s="5" t="s">
        <v>45</v>
      </c>
      <c r="B13" s="5" t="s">
        <v>46</v>
      </c>
    </row>
    <row r="14" spans="1:2" x14ac:dyDescent="0.2">
      <c r="A14" s="5" t="s">
        <v>47</v>
      </c>
      <c r="B14" s="5" t="s">
        <v>48</v>
      </c>
    </row>
    <row r="15" spans="1:2" x14ac:dyDescent="0.2">
      <c r="A15" s="5" t="s">
        <v>49</v>
      </c>
      <c r="B15" s="5" t="s">
        <v>50</v>
      </c>
    </row>
    <row r="16" spans="1:2" x14ac:dyDescent="0.2">
      <c r="A16" s="5" t="s">
        <v>51</v>
      </c>
      <c r="B16" s="5" t="s">
        <v>52</v>
      </c>
    </row>
    <row r="17" spans="1:2" x14ac:dyDescent="0.2">
      <c r="A17" s="5" t="s">
        <v>53</v>
      </c>
      <c r="B17" s="5" t="s">
        <v>54</v>
      </c>
    </row>
    <row r="18" spans="1:2" x14ac:dyDescent="0.2">
      <c r="A18" s="5" t="s">
        <v>55</v>
      </c>
      <c r="B18" s="5" t="s">
        <v>56</v>
      </c>
    </row>
    <row r="19" spans="1:2" x14ac:dyDescent="0.2">
      <c r="A19" s="5" t="s">
        <v>57</v>
      </c>
      <c r="B19" s="5" t="s">
        <v>58</v>
      </c>
    </row>
    <row r="20" spans="1:2" x14ac:dyDescent="0.2">
      <c r="A20" s="5" t="s">
        <v>59</v>
      </c>
      <c r="B20" s="5" t="s">
        <v>60</v>
      </c>
    </row>
    <row r="21" spans="1:2" x14ac:dyDescent="0.2">
      <c r="A21" s="5" t="s">
        <v>61</v>
      </c>
      <c r="B21" s="5" t="s">
        <v>62</v>
      </c>
    </row>
    <row r="22" spans="1:2" x14ac:dyDescent="0.2">
      <c r="A22" s="5" t="s">
        <v>63</v>
      </c>
      <c r="B22" s="5" t="s">
        <v>64</v>
      </c>
    </row>
    <row r="23" spans="1:2" x14ac:dyDescent="0.2">
      <c r="A23" s="5" t="s">
        <v>65</v>
      </c>
      <c r="B23" s="5" t="s">
        <v>66</v>
      </c>
    </row>
    <row r="24" spans="1:2" x14ac:dyDescent="0.2">
      <c r="A24" s="5" t="s">
        <v>67</v>
      </c>
      <c r="B24" s="5" t="s">
        <v>68</v>
      </c>
    </row>
    <row r="25" spans="1:2" x14ac:dyDescent="0.2">
      <c r="A25" s="5" t="s">
        <v>69</v>
      </c>
      <c r="B25" s="5" t="s">
        <v>70</v>
      </c>
    </row>
    <row r="26" spans="1:2" x14ac:dyDescent="0.2">
      <c r="A26" s="5" t="s">
        <v>71</v>
      </c>
      <c r="B26" s="5" t="s">
        <v>72</v>
      </c>
    </row>
    <row r="27" spans="1:2" x14ac:dyDescent="0.2">
      <c r="A27" s="5" t="s">
        <v>73</v>
      </c>
      <c r="B27" s="5" t="s">
        <v>74</v>
      </c>
    </row>
    <row r="28" spans="1:2" x14ac:dyDescent="0.2">
      <c r="A28" s="5" t="s">
        <v>75</v>
      </c>
      <c r="B28" s="5" t="s">
        <v>76</v>
      </c>
    </row>
    <row r="29" spans="1:2" x14ac:dyDescent="0.2">
      <c r="A29" s="5" t="s">
        <v>77</v>
      </c>
      <c r="B29" s="5" t="s">
        <v>78</v>
      </c>
    </row>
    <row r="30" spans="1:2" x14ac:dyDescent="0.2">
      <c r="A30" s="5" t="s">
        <v>79</v>
      </c>
      <c r="B30" s="5" t="s">
        <v>80</v>
      </c>
    </row>
    <row r="31" spans="1:2" x14ac:dyDescent="0.2">
      <c r="A31" s="5" t="s">
        <v>81</v>
      </c>
      <c r="B31" s="5" t="s">
        <v>82</v>
      </c>
    </row>
    <row r="32" spans="1:2" x14ac:dyDescent="0.2">
      <c r="A32" s="5" t="s">
        <v>83</v>
      </c>
      <c r="B32" s="5" t="s">
        <v>84</v>
      </c>
    </row>
    <row r="33" spans="1:2" x14ac:dyDescent="0.2">
      <c r="A33" s="5" t="s">
        <v>85</v>
      </c>
      <c r="B33" s="5" t="s">
        <v>86</v>
      </c>
    </row>
    <row r="34" spans="1:2" x14ac:dyDescent="0.2">
      <c r="A34" s="5" t="s">
        <v>87</v>
      </c>
      <c r="B34" s="5" t="s">
        <v>88</v>
      </c>
    </row>
    <row r="35" spans="1:2" x14ac:dyDescent="0.2">
      <c r="A35" s="5" t="s">
        <v>89</v>
      </c>
      <c r="B35" s="5" t="s">
        <v>90</v>
      </c>
    </row>
    <row r="36" spans="1:2" x14ac:dyDescent="0.2">
      <c r="A36" s="5" t="s">
        <v>91</v>
      </c>
      <c r="B36" s="5" t="s">
        <v>92</v>
      </c>
    </row>
    <row r="37" spans="1:2" x14ac:dyDescent="0.2">
      <c r="A37" s="5" t="s">
        <v>93</v>
      </c>
      <c r="B37" s="5" t="s">
        <v>94</v>
      </c>
    </row>
    <row r="38" spans="1:2" x14ac:dyDescent="0.2">
      <c r="A38" s="5" t="s">
        <v>95</v>
      </c>
      <c r="B38" s="5" t="s">
        <v>96</v>
      </c>
    </row>
    <row r="39" spans="1:2" x14ac:dyDescent="0.2">
      <c r="A39" s="5" t="s">
        <v>97</v>
      </c>
      <c r="B39" s="5" t="s">
        <v>98</v>
      </c>
    </row>
    <row r="40" spans="1:2" x14ac:dyDescent="0.2">
      <c r="A40" s="5" t="s">
        <v>99</v>
      </c>
      <c r="B40" s="5" t="s">
        <v>100</v>
      </c>
    </row>
    <row r="41" spans="1:2" x14ac:dyDescent="0.2">
      <c r="A41" s="5" t="s">
        <v>101</v>
      </c>
      <c r="B41" s="5" t="s">
        <v>102</v>
      </c>
    </row>
    <row r="42" spans="1:2" x14ac:dyDescent="0.2">
      <c r="A42" s="5" t="s">
        <v>103</v>
      </c>
      <c r="B42" s="5" t="s">
        <v>104</v>
      </c>
    </row>
    <row r="43" spans="1:2" x14ac:dyDescent="0.2">
      <c r="A43" s="5" t="s">
        <v>105</v>
      </c>
      <c r="B43" s="5" t="s">
        <v>106</v>
      </c>
    </row>
    <row r="44" spans="1:2" x14ac:dyDescent="0.2">
      <c r="A44" s="5" t="s">
        <v>107</v>
      </c>
      <c r="B44" s="5" t="s">
        <v>108</v>
      </c>
    </row>
    <row r="45" spans="1:2" x14ac:dyDescent="0.2">
      <c r="A45" s="5" t="s">
        <v>109</v>
      </c>
      <c r="B45" s="5" t="s">
        <v>110</v>
      </c>
    </row>
    <row r="46" spans="1:2" x14ac:dyDescent="0.2">
      <c r="A46" s="5" t="s">
        <v>111</v>
      </c>
      <c r="B46" s="5" t="s">
        <v>112</v>
      </c>
    </row>
    <row r="47" spans="1:2" x14ac:dyDescent="0.2">
      <c r="A47" s="5" t="s">
        <v>113</v>
      </c>
      <c r="B47" s="5" t="s">
        <v>114</v>
      </c>
    </row>
    <row r="48" spans="1:2" x14ac:dyDescent="0.2">
      <c r="A48" s="5" t="s">
        <v>115</v>
      </c>
      <c r="B48" s="5" t="s">
        <v>116</v>
      </c>
    </row>
    <row r="49" spans="1:2" x14ac:dyDescent="0.2">
      <c r="A49" s="5" t="s">
        <v>117</v>
      </c>
      <c r="B49" s="5" t="s">
        <v>118</v>
      </c>
    </row>
    <row r="50" spans="1:2" x14ac:dyDescent="0.2">
      <c r="A50" s="5" t="s">
        <v>119</v>
      </c>
      <c r="B50" s="5" t="s">
        <v>120</v>
      </c>
    </row>
    <row r="51" spans="1:2" x14ac:dyDescent="0.2">
      <c r="A51" s="5" t="s">
        <v>121</v>
      </c>
      <c r="B51" s="5" t="s">
        <v>122</v>
      </c>
    </row>
    <row r="52" spans="1:2" x14ac:dyDescent="0.2">
      <c r="A52" s="5" t="s">
        <v>22</v>
      </c>
      <c r="B52" s="5" t="s">
        <v>380</v>
      </c>
    </row>
    <row r="53" spans="1:2" x14ac:dyDescent="0.2">
      <c r="A53" s="5" t="s">
        <v>123</v>
      </c>
      <c r="B53" s="5" t="s">
        <v>124</v>
      </c>
    </row>
    <row r="54" spans="1:2" x14ac:dyDescent="0.2">
      <c r="A54" s="5" t="s">
        <v>125</v>
      </c>
      <c r="B54" s="5" t="s">
        <v>126</v>
      </c>
    </row>
    <row r="55" spans="1:2" x14ac:dyDescent="0.2">
      <c r="A55" s="5" t="s">
        <v>127</v>
      </c>
      <c r="B55" s="5" t="s">
        <v>382</v>
      </c>
    </row>
    <row r="56" spans="1:2" x14ac:dyDescent="0.2">
      <c r="A56" s="5" t="s">
        <v>128</v>
      </c>
      <c r="B56" s="5" t="s">
        <v>129</v>
      </c>
    </row>
    <row r="57" spans="1:2" x14ac:dyDescent="0.2">
      <c r="A57" s="5" t="s">
        <v>130</v>
      </c>
      <c r="B57" s="5" t="s">
        <v>131</v>
      </c>
    </row>
    <row r="58" spans="1:2" x14ac:dyDescent="0.2">
      <c r="A58" s="5" t="s">
        <v>132</v>
      </c>
      <c r="B58" s="5" t="s">
        <v>133</v>
      </c>
    </row>
    <row r="59" spans="1:2" x14ac:dyDescent="0.2">
      <c r="A59" s="5" t="s">
        <v>134</v>
      </c>
      <c r="B59" s="5" t="s">
        <v>135</v>
      </c>
    </row>
    <row r="60" spans="1:2" x14ac:dyDescent="0.2">
      <c r="A60" s="5" t="s">
        <v>136</v>
      </c>
      <c r="B60" s="5" t="s">
        <v>137</v>
      </c>
    </row>
    <row r="61" spans="1:2" x14ac:dyDescent="0.2">
      <c r="A61" s="5" t="s">
        <v>138</v>
      </c>
      <c r="B61" s="5" t="s">
        <v>139</v>
      </c>
    </row>
    <row r="62" spans="1:2" x14ac:dyDescent="0.2">
      <c r="A62" s="5" t="s">
        <v>140</v>
      </c>
      <c r="B62" s="5" t="s">
        <v>141</v>
      </c>
    </row>
    <row r="63" spans="1:2" x14ac:dyDescent="0.2">
      <c r="A63" s="5" t="s">
        <v>142</v>
      </c>
      <c r="B63" s="5" t="s">
        <v>143</v>
      </c>
    </row>
    <row r="64" spans="1:2" x14ac:dyDescent="0.2">
      <c r="A64" s="5" t="s">
        <v>144</v>
      </c>
      <c r="B64" s="5" t="s">
        <v>145</v>
      </c>
    </row>
    <row r="65" spans="1:2" x14ac:dyDescent="0.2">
      <c r="A65" s="5" t="s">
        <v>146</v>
      </c>
      <c r="B65" s="5" t="s">
        <v>147</v>
      </c>
    </row>
    <row r="66" spans="1:2" x14ac:dyDescent="0.2">
      <c r="A66" s="5" t="s">
        <v>148</v>
      </c>
      <c r="B66" s="5" t="s">
        <v>149</v>
      </c>
    </row>
    <row r="67" spans="1:2" x14ac:dyDescent="0.2">
      <c r="A67" s="5" t="s">
        <v>150</v>
      </c>
      <c r="B67" s="5" t="s">
        <v>151</v>
      </c>
    </row>
    <row r="68" spans="1:2" x14ac:dyDescent="0.2">
      <c r="A68" s="5" t="s">
        <v>152</v>
      </c>
      <c r="B68" s="5" t="s">
        <v>153</v>
      </c>
    </row>
    <row r="69" spans="1:2" x14ac:dyDescent="0.2">
      <c r="A69" s="5" t="s">
        <v>154</v>
      </c>
      <c r="B69" s="5" t="s">
        <v>155</v>
      </c>
    </row>
    <row r="70" spans="1:2" x14ac:dyDescent="0.2">
      <c r="A70" s="5" t="s">
        <v>156</v>
      </c>
      <c r="B70" s="5" t="s">
        <v>157</v>
      </c>
    </row>
    <row r="71" spans="1:2" x14ac:dyDescent="0.2">
      <c r="A71" s="5" t="s">
        <v>158</v>
      </c>
      <c r="B71" s="5" t="s">
        <v>159</v>
      </c>
    </row>
    <row r="72" spans="1:2" x14ac:dyDescent="0.2">
      <c r="A72" s="5" t="s">
        <v>160</v>
      </c>
      <c r="B72" s="5" t="s">
        <v>161</v>
      </c>
    </row>
    <row r="73" spans="1:2" x14ac:dyDescent="0.2">
      <c r="A73" s="5" t="s">
        <v>162</v>
      </c>
      <c r="B73" s="5" t="s">
        <v>163</v>
      </c>
    </row>
    <row r="74" spans="1:2" x14ac:dyDescent="0.2">
      <c r="A74" s="5" t="s">
        <v>164</v>
      </c>
      <c r="B74" s="5" t="s">
        <v>165</v>
      </c>
    </row>
    <row r="75" spans="1:2" x14ac:dyDescent="0.2">
      <c r="A75" s="5" t="s">
        <v>166</v>
      </c>
      <c r="B75" s="5" t="s">
        <v>167</v>
      </c>
    </row>
    <row r="76" spans="1:2" x14ac:dyDescent="0.2">
      <c r="A76" s="5" t="s">
        <v>168</v>
      </c>
      <c r="B76" s="5" t="s">
        <v>169</v>
      </c>
    </row>
    <row r="77" spans="1:2" x14ac:dyDescent="0.2">
      <c r="A77" s="5" t="s">
        <v>170</v>
      </c>
      <c r="B77" s="5" t="s">
        <v>171</v>
      </c>
    </row>
    <row r="78" spans="1:2" x14ac:dyDescent="0.2">
      <c r="A78" s="5" t="s">
        <v>172</v>
      </c>
      <c r="B78" s="5" t="s">
        <v>173</v>
      </c>
    </row>
    <row r="79" spans="1:2" x14ac:dyDescent="0.2">
      <c r="A79" s="5" t="s">
        <v>174</v>
      </c>
      <c r="B79" s="5" t="s">
        <v>175</v>
      </c>
    </row>
    <row r="80" spans="1:2" x14ac:dyDescent="0.2">
      <c r="A80" s="5" t="s">
        <v>176</v>
      </c>
      <c r="B80" s="5" t="s">
        <v>177</v>
      </c>
    </row>
    <row r="81" spans="1:2" x14ac:dyDescent="0.2">
      <c r="A81" s="5" t="s">
        <v>178</v>
      </c>
      <c r="B81" s="5" t="s">
        <v>179</v>
      </c>
    </row>
    <row r="82" spans="1:2" x14ac:dyDescent="0.2">
      <c r="A82" s="5" t="s">
        <v>180</v>
      </c>
      <c r="B82" s="5" t="s">
        <v>181</v>
      </c>
    </row>
    <row r="83" spans="1:2" x14ac:dyDescent="0.2">
      <c r="A83" s="5" t="s">
        <v>182</v>
      </c>
      <c r="B83" s="5" t="s">
        <v>183</v>
      </c>
    </row>
    <row r="84" spans="1:2" x14ac:dyDescent="0.2">
      <c r="A84" s="5" t="s">
        <v>184</v>
      </c>
      <c r="B84" s="5" t="s">
        <v>185</v>
      </c>
    </row>
    <row r="85" spans="1:2" x14ac:dyDescent="0.2">
      <c r="A85" s="5" t="s">
        <v>186</v>
      </c>
      <c r="B85" s="5" t="s">
        <v>187</v>
      </c>
    </row>
    <row r="86" spans="1:2" x14ac:dyDescent="0.2">
      <c r="A86" s="5" t="s">
        <v>188</v>
      </c>
      <c r="B86" s="5" t="s">
        <v>189</v>
      </c>
    </row>
    <row r="87" spans="1:2" x14ac:dyDescent="0.2">
      <c r="A87" s="5" t="s">
        <v>190</v>
      </c>
      <c r="B87" s="5" t="s">
        <v>191</v>
      </c>
    </row>
    <row r="88" spans="1:2" x14ac:dyDescent="0.2">
      <c r="A88" s="5" t="s">
        <v>192</v>
      </c>
      <c r="B88" s="5" t="s">
        <v>193</v>
      </c>
    </row>
    <row r="89" spans="1:2" x14ac:dyDescent="0.2">
      <c r="A89" s="5" t="s">
        <v>194</v>
      </c>
      <c r="B89" s="5" t="s">
        <v>195</v>
      </c>
    </row>
    <row r="90" spans="1:2" x14ac:dyDescent="0.2">
      <c r="A90" s="5" t="s">
        <v>196</v>
      </c>
      <c r="B90" s="5" t="s">
        <v>197</v>
      </c>
    </row>
    <row r="91" spans="1:2" x14ac:dyDescent="0.2">
      <c r="A91" s="5" t="s">
        <v>198</v>
      </c>
      <c r="B91" s="5" t="s">
        <v>199</v>
      </c>
    </row>
    <row r="92" spans="1:2" x14ac:dyDescent="0.2">
      <c r="A92" s="5" t="s">
        <v>200</v>
      </c>
      <c r="B92" s="5" t="s">
        <v>201</v>
      </c>
    </row>
    <row r="93" spans="1:2" x14ac:dyDescent="0.2">
      <c r="A93" s="5" t="s">
        <v>202</v>
      </c>
      <c r="B93" s="5" t="s">
        <v>203</v>
      </c>
    </row>
    <row r="94" spans="1:2" x14ac:dyDescent="0.2">
      <c r="A94" s="5" t="s">
        <v>204</v>
      </c>
      <c r="B94" s="5" t="s">
        <v>205</v>
      </c>
    </row>
    <row r="95" spans="1:2" x14ac:dyDescent="0.2">
      <c r="A95" s="5" t="s">
        <v>206</v>
      </c>
      <c r="B95" s="5" t="s">
        <v>207</v>
      </c>
    </row>
    <row r="96" spans="1:2" x14ac:dyDescent="0.2">
      <c r="A96" s="5" t="s">
        <v>208</v>
      </c>
      <c r="B96" s="5" t="s">
        <v>209</v>
      </c>
    </row>
    <row r="97" spans="1:2" x14ac:dyDescent="0.2">
      <c r="A97" s="5" t="s">
        <v>210</v>
      </c>
      <c r="B97" s="5" t="s">
        <v>211</v>
      </c>
    </row>
    <row r="98" spans="1:2" x14ac:dyDescent="0.2">
      <c r="A98" s="5" t="s">
        <v>212</v>
      </c>
      <c r="B98" s="5" t="s">
        <v>213</v>
      </c>
    </row>
    <row r="99" spans="1:2" x14ac:dyDescent="0.2">
      <c r="A99" s="5" t="s">
        <v>214</v>
      </c>
      <c r="B99" s="5" t="s">
        <v>215</v>
      </c>
    </row>
    <row r="100" spans="1:2" x14ac:dyDescent="0.2">
      <c r="A100" s="5" t="s">
        <v>216</v>
      </c>
      <c r="B100" s="5" t="s">
        <v>217</v>
      </c>
    </row>
    <row r="101" spans="1:2" x14ac:dyDescent="0.2">
      <c r="A101" s="5" t="s">
        <v>218</v>
      </c>
      <c r="B101" s="5" t="s">
        <v>219</v>
      </c>
    </row>
    <row r="102" spans="1:2" x14ac:dyDescent="0.2">
      <c r="A102" s="5" t="s">
        <v>220</v>
      </c>
      <c r="B102" s="5" t="s">
        <v>221</v>
      </c>
    </row>
    <row r="103" spans="1:2" x14ac:dyDescent="0.2">
      <c r="A103" s="5" t="s">
        <v>222</v>
      </c>
      <c r="B103" s="5" t="s">
        <v>223</v>
      </c>
    </row>
    <row r="104" spans="1:2" x14ac:dyDescent="0.2">
      <c r="A104" s="5" t="s">
        <v>224</v>
      </c>
      <c r="B104" s="5" t="s">
        <v>225</v>
      </c>
    </row>
    <row r="105" spans="1:2" x14ac:dyDescent="0.2">
      <c r="A105" s="5" t="s">
        <v>226</v>
      </c>
      <c r="B105" s="5" t="s">
        <v>227</v>
      </c>
    </row>
    <row r="106" spans="1:2" x14ac:dyDescent="0.2">
      <c r="A106" s="5" t="s">
        <v>228</v>
      </c>
      <c r="B106" s="5" t="s">
        <v>229</v>
      </c>
    </row>
    <row r="107" spans="1:2" x14ac:dyDescent="0.2">
      <c r="A107" s="5" t="s">
        <v>230</v>
      </c>
      <c r="B107" s="5" t="s">
        <v>231</v>
      </c>
    </row>
    <row r="108" spans="1:2" x14ac:dyDescent="0.2">
      <c r="A108" s="5" t="s">
        <v>232</v>
      </c>
      <c r="B108" s="5" t="s">
        <v>233</v>
      </c>
    </row>
    <row r="109" spans="1:2" x14ac:dyDescent="0.2">
      <c r="A109" s="5" t="s">
        <v>234</v>
      </c>
      <c r="B109" s="5" t="s">
        <v>235</v>
      </c>
    </row>
    <row r="110" spans="1:2" x14ac:dyDescent="0.2">
      <c r="A110" s="5" t="s">
        <v>236</v>
      </c>
      <c r="B110" s="5" t="s">
        <v>237</v>
      </c>
    </row>
    <row r="111" spans="1:2" x14ac:dyDescent="0.2">
      <c r="A111" s="5" t="s">
        <v>238</v>
      </c>
      <c r="B111" s="5" t="s">
        <v>239</v>
      </c>
    </row>
    <row r="112" spans="1:2" x14ac:dyDescent="0.2">
      <c r="A112" s="5" t="s">
        <v>240</v>
      </c>
      <c r="B112" s="5" t="s">
        <v>241</v>
      </c>
    </row>
    <row r="113" spans="1:2" x14ac:dyDescent="0.2">
      <c r="A113" s="5" t="s">
        <v>242</v>
      </c>
      <c r="B113" s="5" t="s">
        <v>243</v>
      </c>
    </row>
    <row r="114" spans="1:2" x14ac:dyDescent="0.2">
      <c r="A114" s="5" t="s">
        <v>244</v>
      </c>
      <c r="B114" s="5" t="s">
        <v>245</v>
      </c>
    </row>
    <row r="115" spans="1:2" x14ac:dyDescent="0.2">
      <c r="A115" s="5" t="s">
        <v>246</v>
      </c>
      <c r="B115" s="5" t="s">
        <v>247</v>
      </c>
    </row>
    <row r="116" spans="1:2" x14ac:dyDescent="0.2">
      <c r="A116" s="5" t="s">
        <v>248</v>
      </c>
      <c r="B116" s="5" t="s">
        <v>249</v>
      </c>
    </row>
    <row r="117" spans="1:2" x14ac:dyDescent="0.2">
      <c r="A117" s="5" t="s">
        <v>250</v>
      </c>
      <c r="B117" s="5" t="s">
        <v>251</v>
      </c>
    </row>
    <row r="118" spans="1:2" x14ac:dyDescent="0.2">
      <c r="A118" s="5" t="s">
        <v>252</v>
      </c>
      <c r="B118" s="5" t="s">
        <v>253</v>
      </c>
    </row>
    <row r="119" spans="1:2" x14ac:dyDescent="0.2">
      <c r="A119" s="5" t="s">
        <v>254</v>
      </c>
      <c r="B119" s="5" t="s">
        <v>255</v>
      </c>
    </row>
    <row r="120" spans="1:2" x14ac:dyDescent="0.2">
      <c r="A120" s="5" t="s">
        <v>256</v>
      </c>
      <c r="B120" s="5" t="s">
        <v>257</v>
      </c>
    </row>
    <row r="121" spans="1:2" x14ac:dyDescent="0.2">
      <c r="A121" s="5" t="s">
        <v>258</v>
      </c>
      <c r="B121" s="5" t="s">
        <v>259</v>
      </c>
    </row>
    <row r="122" spans="1:2" x14ac:dyDescent="0.2">
      <c r="A122" s="5" t="s">
        <v>260</v>
      </c>
      <c r="B122" s="5" t="s">
        <v>261</v>
      </c>
    </row>
    <row r="123" spans="1:2" x14ac:dyDescent="0.2">
      <c r="A123" s="5" t="s">
        <v>262</v>
      </c>
      <c r="B123" s="5" t="s">
        <v>263</v>
      </c>
    </row>
    <row r="124" spans="1:2" x14ac:dyDescent="0.2">
      <c r="A124" s="5" t="s">
        <v>264</v>
      </c>
      <c r="B124" s="5" t="s">
        <v>265</v>
      </c>
    </row>
    <row r="125" spans="1:2" x14ac:dyDescent="0.2">
      <c r="A125" s="5" t="s">
        <v>266</v>
      </c>
      <c r="B125" s="5" t="s">
        <v>267</v>
      </c>
    </row>
    <row r="126" spans="1:2" x14ac:dyDescent="0.2">
      <c r="A126" s="5" t="s">
        <v>268</v>
      </c>
      <c r="B126" s="5" t="s">
        <v>269</v>
      </c>
    </row>
    <row r="127" spans="1:2" x14ac:dyDescent="0.2">
      <c r="A127" s="5" t="s">
        <v>270</v>
      </c>
      <c r="B127" s="5" t="s">
        <v>271</v>
      </c>
    </row>
    <row r="128" spans="1:2" x14ac:dyDescent="0.2">
      <c r="A128" s="5" t="s">
        <v>272</v>
      </c>
      <c r="B128" s="5" t="s">
        <v>273</v>
      </c>
    </row>
    <row r="129" spans="1:2" x14ac:dyDescent="0.2">
      <c r="A129" s="5" t="s">
        <v>274</v>
      </c>
      <c r="B129" s="5" t="s">
        <v>275</v>
      </c>
    </row>
    <row r="130" spans="1:2" x14ac:dyDescent="0.2">
      <c r="A130" s="5" t="s">
        <v>381</v>
      </c>
      <c r="B130" s="5" t="s">
        <v>276</v>
      </c>
    </row>
    <row r="131" spans="1:2" x14ac:dyDescent="0.2">
      <c r="A131" s="5" t="s">
        <v>277</v>
      </c>
      <c r="B131" s="5" t="s">
        <v>278</v>
      </c>
    </row>
    <row r="132" spans="1:2" x14ac:dyDescent="0.2">
      <c r="A132" s="5" t="s">
        <v>279</v>
      </c>
      <c r="B132" s="5" t="s">
        <v>280</v>
      </c>
    </row>
    <row r="133" spans="1:2" x14ac:dyDescent="0.2">
      <c r="A133" s="5" t="s">
        <v>281</v>
      </c>
      <c r="B133" s="5" t="s">
        <v>282</v>
      </c>
    </row>
    <row r="134" spans="1:2" x14ac:dyDescent="0.2">
      <c r="A134" s="5" t="s">
        <v>283</v>
      </c>
      <c r="B134" s="5" t="s">
        <v>284</v>
      </c>
    </row>
    <row r="135" spans="1:2" x14ac:dyDescent="0.2">
      <c r="A135" s="5" t="s">
        <v>285</v>
      </c>
      <c r="B135" s="5" t="s">
        <v>286</v>
      </c>
    </row>
    <row r="136" spans="1:2" x14ac:dyDescent="0.2">
      <c r="A136" s="5" t="s">
        <v>287</v>
      </c>
      <c r="B136" s="5" t="s">
        <v>288</v>
      </c>
    </row>
    <row r="137" spans="1:2" x14ac:dyDescent="0.2">
      <c r="A137" s="5" t="s">
        <v>289</v>
      </c>
      <c r="B137" s="5" t="s">
        <v>290</v>
      </c>
    </row>
    <row r="138" spans="1:2" x14ac:dyDescent="0.2">
      <c r="A138" s="5" t="s">
        <v>291</v>
      </c>
      <c r="B138" s="5" t="s">
        <v>292</v>
      </c>
    </row>
    <row r="139" spans="1:2" x14ac:dyDescent="0.2">
      <c r="A139" s="5" t="s">
        <v>293</v>
      </c>
      <c r="B139" s="5" t="s">
        <v>294</v>
      </c>
    </row>
    <row r="140" spans="1:2" x14ac:dyDescent="0.2">
      <c r="A140" s="5" t="s">
        <v>295</v>
      </c>
      <c r="B140" s="5" t="s">
        <v>296</v>
      </c>
    </row>
    <row r="141" spans="1:2" x14ac:dyDescent="0.2">
      <c r="A141" s="5" t="s">
        <v>297</v>
      </c>
      <c r="B141" s="5" t="s">
        <v>298</v>
      </c>
    </row>
    <row r="142" spans="1:2" x14ac:dyDescent="0.2">
      <c r="A142" s="5" t="s">
        <v>299</v>
      </c>
      <c r="B142" s="5" t="s">
        <v>300</v>
      </c>
    </row>
    <row r="143" spans="1:2" x14ac:dyDescent="0.2">
      <c r="A143" s="5" t="s">
        <v>301</v>
      </c>
      <c r="B143" s="5" t="s">
        <v>302</v>
      </c>
    </row>
    <row r="144" spans="1:2" x14ac:dyDescent="0.2">
      <c r="A144" s="5" t="s">
        <v>303</v>
      </c>
      <c r="B144" s="5" t="s">
        <v>304</v>
      </c>
    </row>
    <row r="145" spans="1:2" x14ac:dyDescent="0.2">
      <c r="A145" s="5" t="s">
        <v>305</v>
      </c>
      <c r="B145" s="5" t="s">
        <v>306</v>
      </c>
    </row>
    <row r="146" spans="1:2" x14ac:dyDescent="0.2">
      <c r="A146" s="5" t="s">
        <v>307</v>
      </c>
      <c r="B146" s="5" t="s">
        <v>308</v>
      </c>
    </row>
    <row r="147" spans="1:2" x14ac:dyDescent="0.2">
      <c r="A147" s="5" t="s">
        <v>309</v>
      </c>
      <c r="B147" s="5" t="s">
        <v>310</v>
      </c>
    </row>
    <row r="148" spans="1:2" x14ac:dyDescent="0.2">
      <c r="A148" s="5" t="s">
        <v>311</v>
      </c>
      <c r="B148" s="5" t="s">
        <v>312</v>
      </c>
    </row>
    <row r="149" spans="1:2" x14ac:dyDescent="0.2">
      <c r="A149" s="5" t="s">
        <v>313</v>
      </c>
      <c r="B149" s="5" t="s">
        <v>314</v>
      </c>
    </row>
    <row r="150" spans="1:2" x14ac:dyDescent="0.2">
      <c r="A150" s="5" t="s">
        <v>315</v>
      </c>
      <c r="B150" s="5" t="s">
        <v>316</v>
      </c>
    </row>
    <row r="151" spans="1:2" x14ac:dyDescent="0.2">
      <c r="A151" s="5" t="s">
        <v>317</v>
      </c>
      <c r="B151" s="5" t="s">
        <v>318</v>
      </c>
    </row>
    <row r="152" spans="1:2" x14ac:dyDescent="0.2">
      <c r="A152" s="5" t="s">
        <v>319</v>
      </c>
      <c r="B152" s="5" t="s">
        <v>320</v>
      </c>
    </row>
    <row r="153" spans="1:2" x14ac:dyDescent="0.2">
      <c r="A153" s="5" t="s">
        <v>321</v>
      </c>
      <c r="B153" s="5" t="s">
        <v>322</v>
      </c>
    </row>
    <row r="154" spans="1:2" x14ac:dyDescent="0.2">
      <c r="A154" s="5" t="s">
        <v>323</v>
      </c>
      <c r="B154" s="5" t="s">
        <v>324</v>
      </c>
    </row>
    <row r="155" spans="1:2" x14ac:dyDescent="0.2">
      <c r="A155" s="5" t="s">
        <v>325</v>
      </c>
      <c r="B155" s="5" t="s">
        <v>326</v>
      </c>
    </row>
    <row r="156" spans="1:2" x14ac:dyDescent="0.2">
      <c r="A156" s="5" t="s">
        <v>327</v>
      </c>
      <c r="B156" s="5" t="s">
        <v>328</v>
      </c>
    </row>
    <row r="157" spans="1:2" x14ac:dyDescent="0.2">
      <c r="A157" s="5" t="s">
        <v>329</v>
      </c>
      <c r="B157" s="5" t="s">
        <v>330</v>
      </c>
    </row>
    <row r="158" spans="1:2" x14ac:dyDescent="0.2">
      <c r="A158" s="5" t="s">
        <v>331</v>
      </c>
      <c r="B158" s="5" t="s">
        <v>332</v>
      </c>
    </row>
    <row r="159" spans="1:2" x14ac:dyDescent="0.2">
      <c r="A159" s="5" t="s">
        <v>21</v>
      </c>
      <c r="B159" s="5" t="s">
        <v>333</v>
      </c>
    </row>
    <row r="160" spans="1:2" x14ac:dyDescent="0.2">
      <c r="A160" s="5" t="s">
        <v>334</v>
      </c>
      <c r="B160" s="5" t="s">
        <v>335</v>
      </c>
    </row>
    <row r="161" spans="1:2" x14ac:dyDescent="0.2">
      <c r="A161" s="5" t="s">
        <v>336</v>
      </c>
      <c r="B161" s="5" t="s">
        <v>337</v>
      </c>
    </row>
    <row r="162" spans="1:2" x14ac:dyDescent="0.2">
      <c r="A162" s="5" t="s">
        <v>338</v>
      </c>
      <c r="B162" s="5" t="s">
        <v>339</v>
      </c>
    </row>
    <row r="163" spans="1:2" x14ac:dyDescent="0.2">
      <c r="A163" s="5" t="s">
        <v>340</v>
      </c>
      <c r="B163" s="5" t="s">
        <v>341</v>
      </c>
    </row>
    <row r="164" spans="1:2" x14ac:dyDescent="0.2">
      <c r="A164" s="5" t="s">
        <v>342</v>
      </c>
      <c r="B164" s="5" t="s">
        <v>343</v>
      </c>
    </row>
    <row r="165" spans="1:2" x14ac:dyDescent="0.2">
      <c r="A165" s="5" t="s">
        <v>344</v>
      </c>
      <c r="B165" s="5" t="s">
        <v>345</v>
      </c>
    </row>
    <row r="166" spans="1:2" x14ac:dyDescent="0.2">
      <c r="A166" s="5" t="s">
        <v>346</v>
      </c>
      <c r="B166" s="5" t="s">
        <v>347</v>
      </c>
    </row>
    <row r="167" spans="1:2" x14ac:dyDescent="0.2">
      <c r="A167" s="5" t="s">
        <v>348</v>
      </c>
      <c r="B167" s="5" t="s">
        <v>349</v>
      </c>
    </row>
    <row r="168" spans="1:2" x14ac:dyDescent="0.2">
      <c r="A168" s="5" t="s">
        <v>350</v>
      </c>
      <c r="B168" s="5" t="s">
        <v>351</v>
      </c>
    </row>
    <row r="169" spans="1:2" x14ac:dyDescent="0.2">
      <c r="A169" s="5" t="s">
        <v>352</v>
      </c>
      <c r="B169" s="5" t="s">
        <v>353</v>
      </c>
    </row>
    <row r="170" spans="1:2" x14ac:dyDescent="0.2">
      <c r="A170" s="5" t="s">
        <v>354</v>
      </c>
      <c r="B170" s="5" t="s">
        <v>355</v>
      </c>
    </row>
    <row r="171" spans="1:2" x14ac:dyDescent="0.2">
      <c r="A171" s="5" t="s">
        <v>356</v>
      </c>
      <c r="B171" s="5" t="s">
        <v>357</v>
      </c>
    </row>
    <row r="172" spans="1:2" x14ac:dyDescent="0.2">
      <c r="A172" s="5" t="s">
        <v>358</v>
      </c>
      <c r="B172" s="5" t="s">
        <v>359</v>
      </c>
    </row>
    <row r="173" spans="1:2" x14ac:dyDescent="0.2">
      <c r="A173" s="5" t="s">
        <v>360</v>
      </c>
      <c r="B173" s="5" t="s">
        <v>361</v>
      </c>
    </row>
    <row r="174" spans="1:2" x14ac:dyDescent="0.2">
      <c r="A174" s="5" t="s">
        <v>362</v>
      </c>
      <c r="B174" s="5" t="s">
        <v>363</v>
      </c>
    </row>
    <row r="175" spans="1:2" x14ac:dyDescent="0.2">
      <c r="A175" s="5" t="s">
        <v>364</v>
      </c>
      <c r="B175" s="5" t="s">
        <v>365</v>
      </c>
    </row>
    <row r="176" spans="1:2" x14ac:dyDescent="0.2">
      <c r="A176" s="5" t="s">
        <v>366</v>
      </c>
      <c r="B176" s="5" t="s">
        <v>367</v>
      </c>
    </row>
    <row r="177" spans="1:2" x14ac:dyDescent="0.2">
      <c r="A177" s="5" t="s">
        <v>368</v>
      </c>
      <c r="B177" s="5" t="s">
        <v>369</v>
      </c>
    </row>
    <row r="178" spans="1:2" x14ac:dyDescent="0.2">
      <c r="A178" s="5" t="s">
        <v>370</v>
      </c>
      <c r="B178" s="5" t="s">
        <v>371</v>
      </c>
    </row>
    <row r="179" spans="1:2" x14ac:dyDescent="0.2">
      <c r="A179" s="5" t="s">
        <v>372</v>
      </c>
      <c r="B179" s="5" t="s">
        <v>373</v>
      </c>
    </row>
    <row r="180" spans="1:2" x14ac:dyDescent="0.2">
      <c r="A180" s="5" t="s">
        <v>374</v>
      </c>
      <c r="B180" s="5" t="s">
        <v>375</v>
      </c>
    </row>
    <row r="181" spans="1:2" x14ac:dyDescent="0.2">
      <c r="A181" s="5" t="s">
        <v>376</v>
      </c>
      <c r="B181" s="5" t="s">
        <v>377</v>
      </c>
    </row>
  </sheetData>
  <sheetProtection selectLockedCells="1"/>
  <phoneticPr fontId="3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3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INGOLD GPO-PAYBACK CALCULATOR</vt:lpstr>
      <vt:lpstr>Currency</vt:lpstr>
      <vt:lpstr>Currency!_s</vt:lpstr>
      <vt:lpstr>Currency!b</vt:lpstr>
      <vt:lpstr>Currency!cdz</vt:lpstr>
      <vt:lpstr>CURRENCY</vt:lpstr>
      <vt:lpstr>Currency!czk</vt:lpstr>
      <vt:lpstr>'INGOLD GPO-PAYBACK CALCULATOR'!Druckbereich</vt:lpstr>
      <vt:lpstr>Currency!eur</vt:lpstr>
      <vt:lpstr>Currency!g</vt:lpstr>
      <vt:lpstr>Currency!h</vt:lpstr>
      <vt:lpstr>Currency!i</vt:lpstr>
      <vt:lpstr>Currency!j</vt:lpstr>
      <vt:lpstr>Currency!k</vt:lpstr>
      <vt:lpstr>Currency!l</vt:lpstr>
      <vt:lpstr>Currency!m</vt:lpstr>
      <vt:lpstr>Currency!mmk</vt:lpstr>
      <vt:lpstr>Currency!mxn</vt:lpstr>
      <vt:lpstr>Currency!n</vt:lpstr>
      <vt:lpstr>Currency!o</vt:lpstr>
      <vt:lpstr>Currency!pen</vt:lpstr>
      <vt:lpstr>Currency!pln</vt:lpstr>
      <vt:lpstr>Currency!q</vt:lpstr>
      <vt:lpstr>Currency!t</vt:lpstr>
      <vt:lpstr>Currency!u</vt:lpstr>
      <vt:lpstr>Currency!uyu</vt:lpstr>
      <vt:lpstr>Currency!v</vt:lpstr>
      <vt:lpstr>Currency!w</vt:lpstr>
      <vt:lpstr>Currency!x</vt:lpstr>
      <vt:lpstr>Currency!y</vt:lpstr>
    </vt:vector>
  </TitlesOfParts>
  <Company>Mettler-Toledo 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GPO ROI Calculator</dc:title>
  <dc:creator>JNA</dc:creator>
  <cp:keywords>ROI Calculator, ROI, Payback, Calculator, GPO, oxygen</cp:keywords>
  <cp:lastModifiedBy>Adami Jean-Nicolas MTPRO</cp:lastModifiedBy>
  <cp:lastPrinted>2011-06-08T13:37:05Z</cp:lastPrinted>
  <dcterms:created xsi:type="dcterms:W3CDTF">2008-04-21T22:47:09Z</dcterms:created>
  <dcterms:modified xsi:type="dcterms:W3CDTF">2011-06-10T07:36:15Z</dcterms:modified>
</cp:coreProperties>
</file>